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activeTab="1"/>
  </bookViews>
  <sheets>
    <sheet name="GB SIN 2021" sheetId="4" r:id="rId1"/>
    <sheet name="GB SA 2021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p" localSheetId="1">#REF!</definedName>
    <definedName name="\p">#REF!</definedName>
    <definedName name="\q" localSheetId="1">#REF!</definedName>
    <definedName name="\q">#REF!</definedName>
    <definedName name="_axc2" localSheetId="1">#REF!</definedName>
    <definedName name="_axc2">#REF!</definedName>
    <definedName name="_axc3" localSheetId="1">#REF!</definedName>
    <definedName name="_axc3">#REF!</definedName>
    <definedName name="_Fill" localSheetId="1" hidden="1">#REF!</definedName>
    <definedName name="_Fill" hidden="1">[1]Tabla1!$A$13:$A$43</definedName>
    <definedName name="_xlnm._FilterDatabase" localSheetId="1" hidden="1">'GB SA 2021'!$A$5:$O$45</definedName>
    <definedName name="_PMT23" localSheetId="1">#REF!</definedName>
    <definedName name="_PMT23">#REF!</definedName>
    <definedName name="_Table2_In1">#N/A</definedName>
    <definedName name="_TR2" localSheetId="1">#REF!</definedName>
    <definedName name="_TR2">#REF!</definedName>
    <definedName name="A_impresión_IM" localSheetId="1">#REF!</definedName>
    <definedName name="A_impresión_IM">#REF!</definedName>
    <definedName name="Alt">#REF!</definedName>
    <definedName name="ALTC" localSheetId="1">#REF!</definedName>
    <definedName name="ALTC">#REF!</definedName>
    <definedName name="anex1" localSheetId="1">#REF!</definedName>
    <definedName name="anex1">#REF!</definedName>
    <definedName name="anex3a" localSheetId="1">#REF!</definedName>
    <definedName name="anex3a">#REF!</definedName>
    <definedName name="anex3b" localSheetId="1">#REF!</definedName>
    <definedName name="anex3b">#REF!</definedName>
    <definedName name="anex3c" localSheetId="1">#REF!</definedName>
    <definedName name="anex3c">#REF!</definedName>
    <definedName name="anex3d" localSheetId="1">#REF!</definedName>
    <definedName name="anex3d">#REF!</definedName>
    <definedName name="anex3e" localSheetId="1">#REF!</definedName>
    <definedName name="anex3e">#REF!</definedName>
    <definedName name="anex5a" localSheetId="1">#REF!</definedName>
    <definedName name="anex5a">#REF!</definedName>
    <definedName name="anex5b" localSheetId="1">#REF!</definedName>
    <definedName name="anex5b">#REF!</definedName>
    <definedName name="anex8a" localSheetId="1">#REF!</definedName>
    <definedName name="anex8a">#REF!</definedName>
    <definedName name="anex8b" localSheetId="1">#REF!</definedName>
    <definedName name="anex8b">#REF!</definedName>
    <definedName name="anex8c" localSheetId="1">#REF!</definedName>
    <definedName name="anex8c">#REF!</definedName>
    <definedName name="anex8d" localSheetId="1">#REF!</definedName>
    <definedName name="anex8d">#REF!</definedName>
    <definedName name="anex8e" localSheetId="1">#REF!</definedName>
    <definedName name="anex8e">#REF!</definedName>
    <definedName name="anex8f" localSheetId="1">#REF!</definedName>
    <definedName name="anex8f">#REF!</definedName>
    <definedName name="anexo8e" localSheetId="1">#REF!</definedName>
    <definedName name="anexo8e">#REF!</definedName>
    <definedName name="_xlnm.Print_Area" localSheetId="1">'GB SA 2021'!$A$1:$O$81</definedName>
    <definedName name="_xlnm.Print_Area" localSheetId="0">'GB SIN 2021'!$A$1:$N$36</definedName>
    <definedName name="_xlnm.Print_Area">#REF!</definedName>
    <definedName name="axc" localSheetId="1">#REF!</definedName>
    <definedName name="axc">#REF!</definedName>
    <definedName name="axc." localSheetId="1">#REF!</definedName>
    <definedName name="axc.">#REF!</definedName>
    <definedName name="Base_datos_IM">#N/A</definedName>
    <definedName name="_xlnm.Database" localSheetId="1">#REF!</definedName>
    <definedName name="_xlnm.Database">#REF!</definedName>
    <definedName name="BDATOS" localSheetId="1">[2]PLANTA!$A$2:$O$70</definedName>
    <definedName name="BDATOS">[3]PLANTA!$A$2:$O$70</definedName>
    <definedName name="Bs" localSheetId="1">#REF!</definedName>
    <definedName name="Bs">#REF!</definedName>
    <definedName name="Bs." localSheetId="1">#REF!</definedName>
    <definedName name="Bs.">#REF!</definedName>
    <definedName name="Bss" localSheetId="1">#REF!</definedName>
    <definedName name="Bss" localSheetId="0">#REF!</definedName>
    <definedName name="Bss">#REF!</definedName>
    <definedName name="C_3" localSheetId="1">#REF!</definedName>
    <definedName name="C_3">#REF!</definedName>
    <definedName name="C_3." localSheetId="1">#REF!</definedName>
    <definedName name="C_3.">#REF!</definedName>
    <definedName name="C_33" localSheetId="1">#REF!</definedName>
    <definedName name="C_33" localSheetId="0">#REF!</definedName>
    <definedName name="C_33">#REF!</definedName>
    <definedName name="CAMBIOS2" localSheetId="1">#REF!</definedName>
    <definedName name="CAMBIOS2">#REF!</definedName>
    <definedName name="CENTRALES" localSheetId="1">#REF!</definedName>
    <definedName name="CENTRALES">#REF!</definedName>
    <definedName name="Centrales." localSheetId="1">#REF!</definedName>
    <definedName name="Centrales." localSheetId="0">#REF!</definedName>
    <definedName name="Centrales.">#REF!</definedName>
    <definedName name="centrales2" localSheetId="1">#REF!</definedName>
    <definedName name="centrales2" localSheetId="0">#REF!</definedName>
    <definedName name="centrales2">#REF!</definedName>
    <definedName name="CG" localSheetId="1">#REF!</definedName>
    <definedName name="CG">#REF!</definedName>
    <definedName name="CMg" localSheetId="1">#REF!</definedName>
    <definedName name="CMg">#REF!</definedName>
    <definedName name="colapsosA" localSheetId="1" hidden="1">{"'DMAX'!$A$10:$P$43"}</definedName>
    <definedName name="colapsosA" hidden="1">{"'DMAX'!$A$10:$P$43"}</definedName>
    <definedName name="COMBUSTIBLE" localSheetId="1">#REF!</definedName>
    <definedName name="COMBUSTIBLE">#REF!</definedName>
    <definedName name="combustible." localSheetId="1">#REF!</definedName>
    <definedName name="combustible." localSheetId="0">#REF!</definedName>
    <definedName name="combustible.">#REF!</definedName>
    <definedName name="combustible2" localSheetId="1">#REF!</definedName>
    <definedName name="combustible2">#REF!</definedName>
    <definedName name="Criteria">#N/A</definedName>
    <definedName name="_xlnm.Criteria">#N/A</definedName>
    <definedName name="Criterios_IM">#N/A</definedName>
    <definedName name="CUADRO1">[4]SALES_INC!$A$6:$A$17</definedName>
    <definedName name="CUADRO2">[4]SALES_INC!$L$3:$O$14</definedName>
    <definedName name="CUADRO3" localSheetId="1">#REF!</definedName>
    <definedName name="CUADRO3">#REF!</definedName>
    <definedName name="d_3" localSheetId="1">#REF!</definedName>
    <definedName name="d_3">#REF!</definedName>
    <definedName name="Data">#N/A</definedName>
    <definedName name="Database">#N/A</definedName>
    <definedName name="EEEEEE" localSheetId="1" hidden="1">{"'DMAX'!$A$10:$P$43"}</definedName>
    <definedName name="EEEEEE" hidden="1">{"'DMAX'!$A$10:$P$43"}</definedName>
    <definedName name="EMBALSES" localSheetId="1">#REF!</definedName>
    <definedName name="EMBALSES">#REF!</definedName>
    <definedName name="embalses." localSheetId="1">#REF!</definedName>
    <definedName name="embalses." localSheetId="0">#REF!</definedName>
    <definedName name="embalses.">#REF!</definedName>
    <definedName name="embalses2" localSheetId="1">#REF!</definedName>
    <definedName name="embalses2">#REF!</definedName>
    <definedName name="Equivalencia_nombres_clientes">'[5]Nombres distribuidoras'!$F$2:$G$71</definedName>
    <definedName name="erreer" localSheetId="1">#REF!</definedName>
    <definedName name="erreer">#REF!</definedName>
    <definedName name="erreer." localSheetId="1">#REF!</definedName>
    <definedName name="erreer." localSheetId="0">#REF!</definedName>
    <definedName name="erreer.">#REF!</definedName>
    <definedName name="FA" localSheetId="1">#REF!</definedName>
    <definedName name="FA">#REF!</definedName>
    <definedName name="falla" localSheetId="1" hidden="1">{"'FLUJO'!$X$101"}</definedName>
    <definedName name="falla" hidden="1">{"'FLUJO'!$X$101"}</definedName>
    <definedName name="fILLL" localSheetId="1" hidden="1">#REF!</definedName>
    <definedName name="fILLL" hidden="1">#REF!</definedName>
    <definedName name="fONDO">[6]FONDO!$A$1:$N$841</definedName>
    <definedName name="GAS" localSheetId="1">#REF!</definedName>
    <definedName name="GAS">#REF!</definedName>
    <definedName name="GB" localSheetId="1">'[7]GRAF 19'!#REF!</definedName>
    <definedName name="GB">'[7]GRAF 19'!#REF!</definedName>
    <definedName name="GENBRU" localSheetId="1">#REF!</definedName>
    <definedName name="GENBRU">#REF!</definedName>
    <definedName name="GENBRU." localSheetId="1">#REF!</definedName>
    <definedName name="GENBRU.">#REF!</definedName>
    <definedName name="genbru2" localSheetId="1">#REF!</definedName>
    <definedName name="genbru2">#REF!</definedName>
    <definedName name="GENBRUs" localSheetId="1">#REF!</definedName>
    <definedName name="GENBRUs" localSheetId="0">#REF!</definedName>
    <definedName name="GENBRUs">#REF!</definedName>
    <definedName name="GENERACION" localSheetId="1">#REF!</definedName>
    <definedName name="GENERACION">#REF!</definedName>
    <definedName name="generacion2" localSheetId="1">#REF!</definedName>
    <definedName name="generacion2">#REF!</definedName>
    <definedName name="GENERACION3" localSheetId="1">#REF!</definedName>
    <definedName name="GENERACION3" localSheetId="0">#REF!</definedName>
    <definedName name="GENERACION3">#REF!</definedName>
    <definedName name="gg" localSheetId="1">#REF!</definedName>
    <definedName name="gg">#REF!</definedName>
    <definedName name="hhh" localSheetId="1">#REF!</definedName>
    <definedName name="hhh">#REF!</definedName>
    <definedName name="Hidro">#REF!</definedName>
    <definedName name="Hoja7" hidden="1">{"'DMAX'!$A$10:$P$43"}</definedName>
    <definedName name="HTML_CodePage" hidden="1">1252</definedName>
    <definedName name="HTML_Control" localSheetId="1" hidden="1">{"'DMAX'!$A$10:$P$43"}</definedName>
    <definedName name="HTML_Control" hidden="1">{"'FLUJO'!$X$101"}</definedName>
    <definedName name="HTML_Description" hidden="1">""</definedName>
    <definedName name="HTML_Email" hidden="1">""</definedName>
    <definedName name="HTML_Header" localSheetId="1" hidden="1">"DMAX"</definedName>
    <definedName name="HTML_Header" hidden="1">"DATOS"</definedName>
    <definedName name="HTML_LastUpdate" localSheetId="1" hidden="1">"11/05/1999"</definedName>
    <definedName name="HTML_LastUpdate" hidden="1">"12/07/01"</definedName>
    <definedName name="HTML_LineAfter" hidden="1">FALSE</definedName>
    <definedName name="HTML_LineBefore" hidden="1">FALSE</definedName>
    <definedName name="HTML_Name" localSheetId="1" hidden="1">"caceres"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localSheetId="1" hidden="1">"C:\Mis documentos\HTML.htm"</definedName>
    <definedName name="HTML_PathFile" hidden="1">"C:\ger\jun_2001\web\HTML.htm"</definedName>
    <definedName name="HTML_PathTemplate" hidden="1">"D:\web1999\may_1999\detalles\HTMLTemporal.htm"</definedName>
    <definedName name="HTML_Title" localSheetId="1" hidden="1">"estabr"</definedName>
    <definedName name="HTML_Title" hidden="1">"WEBJUN1"</definedName>
    <definedName name="Imprimir_área_IM" localSheetId="1">#REF!</definedName>
    <definedName name="Imprimir_área_IM">#REF!</definedName>
    <definedName name="IND" localSheetId="1">#REF!</definedName>
    <definedName name="IND">#REF!</definedName>
    <definedName name="indat" localSheetId="1">#REF!</definedName>
    <definedName name="indat">#REF!</definedName>
    <definedName name="inicio" localSheetId="1">#REF!</definedName>
    <definedName name="inicio">#REF!</definedName>
    <definedName name="INYECC" localSheetId="1">#REF!</definedName>
    <definedName name="INYECC">#REF!</definedName>
    <definedName name="inyecc2" localSheetId="1">#REF!</definedName>
    <definedName name="inyecc2" localSheetId="0">#REF!</definedName>
    <definedName name="inyecc2">#REF!</definedName>
    <definedName name="IR" localSheetId="1">#REF!</definedName>
    <definedName name="IR">#REF!</definedName>
    <definedName name="IVA">[8]MAYO!$B$2</definedName>
    <definedName name="MES" localSheetId="1">#REF!</definedName>
    <definedName name="MES">#REF!</definedName>
    <definedName name="meses">[9]FONDO!$R$2:$S$34</definedName>
    <definedName name="MON" localSheetId="1">#REF!</definedName>
    <definedName name="MON">#REF!</definedName>
    <definedName name="PEn" localSheetId="1">#REF!</definedName>
    <definedName name="PEn">#REF!</definedName>
    <definedName name="PF" localSheetId="1">[10]PF!#REF!</definedName>
    <definedName name="PF">[10]PF!#REF!</definedName>
    <definedName name="PM">[11]PM!$A$1</definedName>
    <definedName name="PMC">[11]PMC!$A$1</definedName>
    <definedName name="PMT" localSheetId="1">#REF!</definedName>
    <definedName name="PMT">#REF!</definedName>
    <definedName name="pp" localSheetId="1">[10]GB!#REF!</definedName>
    <definedName name="pp">[10]GB!#REF!</definedName>
    <definedName name="Print_Area" localSheetId="1">#REF!</definedName>
    <definedName name="Print_Area">#REF!</definedName>
    <definedName name="QWERTY" localSheetId="1">#REF!</definedName>
    <definedName name="QWERTY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 localSheetId="1">#REF!</definedName>
    <definedName name="rerggg" localSheetId="0">#REF!</definedName>
    <definedName name="rerggg">#REF!</definedName>
    <definedName name="rerggg." localSheetId="1">#REF!</definedName>
    <definedName name="rerggg.">#REF!</definedName>
    <definedName name="RETIRO" localSheetId="1">#REF!</definedName>
    <definedName name="RETIRO">#REF!</definedName>
    <definedName name="RETIRO." localSheetId="1">#REF!</definedName>
    <definedName name="RETIRO.">#REF!</definedName>
    <definedName name="retiro2" localSheetId="1">#REF!</definedName>
    <definedName name="retiro2" localSheetId="0">#REF!</definedName>
    <definedName name="retiro2">#REF!</definedName>
    <definedName name="RR" localSheetId="1" hidden="1">{"'DMAX'!$A$10:$P$43"}</definedName>
    <definedName name="RR" hidden="1">{"'DMAX'!$A$10:$P$43"}</definedName>
    <definedName name="rrrrr" localSheetId="1">'[12]GRAF24 '!#REF!</definedName>
    <definedName name="rrrrr">'[12]GRAF24 '!#REF!</definedName>
    <definedName name="TableName">"Dummy"</definedName>
    <definedName name="Termo">#REF!</definedName>
    <definedName name="TR" localSheetId="1">#REF!</definedName>
    <definedName name="TR">#REF!</definedName>
    <definedName name="TRANSACCIONES" localSheetId="1">#REF!</definedName>
    <definedName name="TRANSACCIONES">#REF!</definedName>
    <definedName name="TRANSACCIONES." localSheetId="1">#REF!</definedName>
    <definedName name="TRANSACCIONES.">#REF!</definedName>
    <definedName name="transacciones2" localSheetId="1">#REF!</definedName>
    <definedName name="transacciones2" localSheetId="0">#REF!</definedName>
    <definedName name="transacciones2">#REF!</definedName>
    <definedName name="ttt" localSheetId="1" hidden="1">{"'DMAX'!$A$10:$P$43"}</definedName>
    <definedName name="ttt" hidden="1">{"'DMAX'!$A$10:$P$43"}</definedName>
    <definedName name="Unidad_Operativa_del_CNDC" localSheetId="1">#REF!</definedName>
    <definedName name="Unidad_Operativa_del_CNDC">#REF!</definedName>
    <definedName name="vbvbd" localSheetId="1">#REF!</definedName>
    <definedName name="vbvbd">#REF!</definedName>
    <definedName name="x" localSheetId="1" hidden="1">{"'FLUJO'!$X$101"}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O73" i="5" l="1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N55" i="5"/>
  <c r="N75" i="5" s="1"/>
  <c r="M55" i="5"/>
  <c r="M75" i="5" s="1"/>
  <c r="L55" i="5"/>
  <c r="K55" i="5"/>
  <c r="F55" i="5"/>
  <c r="E55" i="5"/>
  <c r="E75" i="5" s="1"/>
  <c r="D55" i="5"/>
  <c r="C55" i="5"/>
  <c r="N54" i="5"/>
  <c r="M54" i="5"/>
  <c r="L54" i="5"/>
  <c r="K54" i="5"/>
  <c r="J54" i="5"/>
  <c r="J55" i="5" s="1"/>
  <c r="I54" i="5"/>
  <c r="I55" i="5" s="1"/>
  <c r="H54" i="5"/>
  <c r="H55" i="5" s="1"/>
  <c r="G54" i="5"/>
  <c r="F54" i="5"/>
  <c r="E54" i="5"/>
  <c r="D54" i="5"/>
  <c r="C54" i="5"/>
  <c r="O54" i="5" s="1"/>
  <c r="O53" i="5"/>
  <c r="O52" i="5"/>
  <c r="N50" i="5"/>
  <c r="M50" i="5"/>
  <c r="L50" i="5"/>
  <c r="K50" i="5"/>
  <c r="J50" i="5"/>
  <c r="I50" i="5"/>
  <c r="H50" i="5"/>
  <c r="G50" i="5"/>
  <c r="G55" i="5" s="1"/>
  <c r="F50" i="5"/>
  <c r="E50" i="5"/>
  <c r="D50" i="5"/>
  <c r="C50" i="5"/>
  <c r="O49" i="5"/>
  <c r="M45" i="5"/>
  <c r="E45" i="5"/>
  <c r="N44" i="5"/>
  <c r="M44" i="5"/>
  <c r="L44" i="5"/>
  <c r="L45" i="5" s="1"/>
  <c r="K44" i="5"/>
  <c r="K45" i="5" s="1"/>
  <c r="J44" i="5"/>
  <c r="J45" i="5" s="1"/>
  <c r="I44" i="5"/>
  <c r="H44" i="5"/>
  <c r="G44" i="5"/>
  <c r="F44" i="5"/>
  <c r="E44" i="5"/>
  <c r="D44" i="5"/>
  <c r="D45" i="5" s="1"/>
  <c r="C44" i="5"/>
  <c r="C45" i="5" s="1"/>
  <c r="O43" i="5"/>
  <c r="N41" i="5"/>
  <c r="M41" i="5"/>
  <c r="L41" i="5"/>
  <c r="K41" i="5"/>
  <c r="J41" i="5"/>
  <c r="I41" i="5"/>
  <c r="I45" i="5" s="1"/>
  <c r="H41" i="5"/>
  <c r="H45" i="5" s="1"/>
  <c r="G41" i="5"/>
  <c r="F41" i="5"/>
  <c r="E41" i="5"/>
  <c r="D41" i="5"/>
  <c r="C41" i="5"/>
  <c r="O41" i="5" s="1"/>
  <c r="O40" i="5"/>
  <c r="N38" i="5"/>
  <c r="N45" i="5" s="1"/>
  <c r="M38" i="5"/>
  <c r="L38" i="5"/>
  <c r="K38" i="5"/>
  <c r="J38" i="5"/>
  <c r="I38" i="5"/>
  <c r="H38" i="5"/>
  <c r="G38" i="5"/>
  <c r="G45" i="5" s="1"/>
  <c r="F38" i="5"/>
  <c r="F45" i="5" s="1"/>
  <c r="E38" i="5"/>
  <c r="D38" i="5"/>
  <c r="C38" i="5"/>
  <c r="O37" i="5"/>
  <c r="O36" i="5"/>
  <c r="O35" i="5"/>
  <c r="O34" i="5"/>
  <c r="O33" i="5"/>
  <c r="O32" i="5"/>
  <c r="O31" i="5"/>
  <c r="O30" i="5"/>
  <c r="N28" i="5"/>
  <c r="M28" i="5"/>
  <c r="L28" i="5"/>
  <c r="K28" i="5"/>
  <c r="J28" i="5"/>
  <c r="I28" i="5"/>
  <c r="H28" i="5"/>
  <c r="G28" i="5"/>
  <c r="F28" i="5"/>
  <c r="E28" i="5"/>
  <c r="D28" i="5"/>
  <c r="C28" i="5"/>
  <c r="O28" i="5" s="1"/>
  <c r="O27" i="5"/>
  <c r="O26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O22" i="5"/>
  <c r="O21" i="5"/>
  <c r="O20" i="5"/>
  <c r="O19" i="5"/>
  <c r="O18" i="5"/>
  <c r="O17" i="5"/>
  <c r="O16" i="5"/>
  <c r="O15" i="5"/>
  <c r="O24" i="5" s="1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O11" i="5"/>
  <c r="O10" i="5"/>
  <c r="O9" i="5"/>
  <c r="O8" i="5"/>
  <c r="O13" i="5" s="1"/>
  <c r="C75" i="5" l="1"/>
  <c r="D75" i="5"/>
  <c r="J75" i="5"/>
  <c r="F75" i="5"/>
  <c r="G75" i="5"/>
  <c r="K75" i="5"/>
  <c r="H75" i="5"/>
  <c r="L75" i="5"/>
  <c r="I75" i="5"/>
  <c r="O50" i="5"/>
  <c r="O55" i="5" s="1"/>
  <c r="O44" i="5"/>
  <c r="O38" i="5"/>
  <c r="O45" i="5" l="1"/>
  <c r="O75" i="5" s="1"/>
  <c r="J34" i="4" l="1"/>
  <c r="H34" i="4"/>
  <c r="M34" i="4"/>
  <c r="L34" i="4"/>
  <c r="G34" i="4"/>
  <c r="F34" i="4"/>
  <c r="E34" i="4"/>
  <c r="D34" i="4"/>
  <c r="C24" i="4"/>
  <c r="G24" i="4"/>
  <c r="F24" i="4"/>
  <c r="G16" i="4"/>
  <c r="J24" i="4" l="1"/>
  <c r="N9" i="4"/>
  <c r="N15" i="4"/>
  <c r="N20" i="4"/>
  <c r="K24" i="4"/>
  <c r="F16" i="4"/>
  <c r="F35" i="4" s="1"/>
  <c r="N23" i="4"/>
  <c r="N30" i="4"/>
  <c r="H16" i="4"/>
  <c r="H24" i="4"/>
  <c r="D24" i="4"/>
  <c r="L24" i="4"/>
  <c r="I34" i="4"/>
  <c r="N21" i="4"/>
  <c r="I16" i="4"/>
  <c r="I35" i="4" s="1"/>
  <c r="I24" i="4"/>
  <c r="E24" i="4"/>
  <c r="M24" i="4"/>
  <c r="N13" i="4"/>
  <c r="B16" i="4"/>
  <c r="J16" i="4"/>
  <c r="J35" i="4" s="1"/>
  <c r="N11" i="4"/>
  <c r="N12" i="4"/>
  <c r="N14" i="4"/>
  <c r="N18" i="4"/>
  <c r="B24" i="4"/>
  <c r="C16" i="4"/>
  <c r="K16" i="4"/>
  <c r="K35" i="4" s="1"/>
  <c r="N10" i="4"/>
  <c r="N33" i="4"/>
  <c r="H35" i="4"/>
  <c r="N27" i="4"/>
  <c r="D16" i="4"/>
  <c r="D35" i="4" s="1"/>
  <c r="L16" i="4"/>
  <c r="N22" i="4"/>
  <c r="G35" i="4"/>
  <c r="E16" i="4"/>
  <c r="E35" i="4" s="1"/>
  <c r="M16" i="4"/>
  <c r="C34" i="4"/>
  <c r="K34" i="4"/>
  <c r="N29" i="4"/>
  <c r="N32" i="4"/>
  <c r="M35" i="4"/>
  <c r="N8" i="4"/>
  <c r="N26" i="4"/>
  <c r="B34" i="4"/>
  <c r="N19" i="4"/>
  <c r="L35" i="4" l="1"/>
  <c r="B35" i="4"/>
  <c r="N16" i="4"/>
  <c r="C35" i="4"/>
  <c r="N34" i="4"/>
  <c r="N24" i="4"/>
  <c r="N35" i="4" s="1"/>
</calcChain>
</file>

<file path=xl/sharedStrings.xml><?xml version="1.0" encoding="utf-8"?>
<sst xmlns="http://schemas.openxmlformats.org/spreadsheetml/2006/main" count="177" uniqueCount="122">
  <si>
    <t xml:space="preserve">Sistema Interconectado Nacional </t>
  </si>
  <si>
    <t>Generación Bruta en Centrales Hidroeléctricas, Eólica, Solar y Termoeléctricas (GWh)</t>
  </si>
  <si>
    <t>EMPRESA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</si>
  <si>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</si>
  <si>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</si>
  <si>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</si>
  <si>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</si>
  <si>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</si>
  <si>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</si>
  <si>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</si>
  <si>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</si>
  <si>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</si>
  <si>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</si>
  <si>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</si>
  <si>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</si>
  <si>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Hidroeléctrica</t>
  </si>
  <si>
    <t>COBEE</t>
  </si>
  <si>
    <t>ENDE CORANI S.A.</t>
  </si>
  <si>
    <t>RIOELEC S.A.</t>
  </si>
  <si>
    <t>HB</t>
  </si>
  <si>
    <t>SDB</t>
  </si>
  <si>
    <t>SYNERGIA S.A.</t>
  </si>
  <si>
    <t>ENDE GUARACACHI S.A.</t>
  </si>
  <si>
    <t>ENDE</t>
  </si>
  <si>
    <t>Total Hidroeléctricas</t>
  </si>
  <si>
    <t>Termoeléctrica</t>
  </si>
  <si>
    <t>CECBB</t>
  </si>
  <si>
    <t>ENDE VALLE HERMOSO S.A.</t>
  </si>
  <si>
    <t>ENDE ANDINA S.A.M.</t>
  </si>
  <si>
    <t>Total Termoeléctrica</t>
  </si>
  <si>
    <t>Eólica</t>
  </si>
  <si>
    <t>Solar</t>
  </si>
  <si>
    <t>Biomasa</t>
  </si>
  <si>
    <t>GUABIRÁ ENERGÍA S.A.</t>
  </si>
  <si>
    <t>Total Energías Alternativas</t>
  </si>
  <si>
    <t>Total S.I.N.</t>
  </si>
  <si>
    <t>Fuente: Formularios ISE-110 de generación - Estadísticas CNDC.</t>
  </si>
  <si>
    <t>Autoridad de Fiscalizaciónde Electricidad y Tecnologia Nuclear (AETN)</t>
  </si>
  <si>
    <t xml:space="preserve">Sistemas Aislados  </t>
  </si>
  <si>
    <t xml:space="preserve">  Generación bruta de centrales  (GWh) - Gestión 2021</t>
  </si>
  <si>
    <t>Empresa</t>
  </si>
  <si>
    <t>Central/Sistema</t>
  </si>
  <si>
    <t>SISTEMAS AISLADOS (SA)</t>
  </si>
  <si>
    <t>Cobija</t>
  </si>
  <si>
    <t>El Sena</t>
  </si>
  <si>
    <t>Villa Nueva</t>
  </si>
  <si>
    <t>Puerto Gonzalo Moreno</t>
  </si>
  <si>
    <t>Riberalta - El Palmar</t>
  </si>
  <si>
    <t>Total ENDE</t>
  </si>
  <si>
    <t>ENDE DELBENI S.A.M.</t>
  </si>
  <si>
    <t>Baures</t>
  </si>
  <si>
    <t>Bella Vista</t>
  </si>
  <si>
    <t>Huacaraje</t>
  </si>
  <si>
    <t>El Carmen de Iténez</t>
  </si>
  <si>
    <t xml:space="preserve">Exaltación </t>
  </si>
  <si>
    <t>Guayaramerín</t>
  </si>
  <si>
    <t>Cachuela Esperanza</t>
  </si>
  <si>
    <t>Rosario del Yata</t>
  </si>
  <si>
    <t>Puerto Ustárez</t>
  </si>
  <si>
    <t>Total ENDE DELBENI S.A.M.</t>
  </si>
  <si>
    <t>SETAR</t>
  </si>
  <si>
    <t>Bermejo</t>
  </si>
  <si>
    <t>Entre Ríos</t>
  </si>
  <si>
    <t>Total SETAR</t>
  </si>
  <si>
    <t>CRE R.L.</t>
  </si>
  <si>
    <t>Charagua</t>
  </si>
  <si>
    <t>Cordillera</t>
  </si>
  <si>
    <t>German Busch</t>
  </si>
  <si>
    <t>Las Misiones</t>
  </si>
  <si>
    <t>Chiquitos</t>
  </si>
  <si>
    <t>San Ignacio de Velasco</t>
  </si>
  <si>
    <t>Valles Cruceños</t>
  </si>
  <si>
    <t>El Espino</t>
  </si>
  <si>
    <t>Total CRE R.L.</t>
  </si>
  <si>
    <t>San Matías</t>
  </si>
  <si>
    <t>Total ENDE GUARACACHI S.A.</t>
  </si>
  <si>
    <t>CER</t>
  </si>
  <si>
    <t>El Palmar</t>
  </si>
  <si>
    <t>Total CER</t>
  </si>
  <si>
    <t>Total SA</t>
  </si>
  <si>
    <t>CENTRALES QUE SOLO GENERAN EN SISTEMAS AISLADOS</t>
  </si>
  <si>
    <t>G&amp;E S.A.</t>
  </si>
  <si>
    <t>El Puente</t>
  </si>
  <si>
    <t>Total G&amp;E S.A.</t>
  </si>
  <si>
    <t>TOTAL Centrales que Solo Generan en SA</t>
  </si>
  <si>
    <t>AUTOPRODUCTORES</t>
  </si>
  <si>
    <t>AGUAÍ S.A.</t>
  </si>
  <si>
    <t>Aguaí</t>
  </si>
  <si>
    <t>Santa Cruz</t>
  </si>
  <si>
    <t>EASBA</t>
  </si>
  <si>
    <t>Turb. De Contrapresión</t>
  </si>
  <si>
    <t>La Paz</t>
  </si>
  <si>
    <t>Turbina de Extracción-Condensación</t>
  </si>
  <si>
    <t>Gravetal Bolivia S.A.</t>
  </si>
  <si>
    <t>Gravetal</t>
  </si>
  <si>
    <t>ITACAMBA CEMENTO S.A.</t>
  </si>
  <si>
    <t>Yacuses</t>
  </si>
  <si>
    <t>IAGSA</t>
  </si>
  <si>
    <t>Guabirá</t>
  </si>
  <si>
    <t>IOL</t>
  </si>
  <si>
    <t>PIL ANDINA S.A.</t>
  </si>
  <si>
    <t>Warnes</t>
  </si>
  <si>
    <t>PLUSPETROL</t>
  </si>
  <si>
    <t>Pluspetrol</t>
  </si>
  <si>
    <r>
      <t xml:space="preserve">SINCHI WAYRA S.A. </t>
    </r>
    <r>
      <rPr>
        <sz val="6"/>
        <rFont val="Century Gothic"/>
        <family val="2"/>
      </rPr>
      <t>(1)</t>
    </r>
  </si>
  <si>
    <t>Aroifilia</t>
  </si>
  <si>
    <t>Potosi</t>
  </si>
  <si>
    <t>UNAGRO</t>
  </si>
  <si>
    <t>Unagro</t>
  </si>
  <si>
    <t>YPFB REFINACIÓN S.A.</t>
  </si>
  <si>
    <t>Guillermo Elder Bell</t>
  </si>
  <si>
    <t>Gualberto Villarroel</t>
  </si>
  <si>
    <t>Cochabamba</t>
  </si>
  <si>
    <t>YPFB TRANSIERRA</t>
  </si>
  <si>
    <t>ECV</t>
  </si>
  <si>
    <t>Tarija</t>
  </si>
  <si>
    <t>SINCHY WAYRA</t>
  </si>
  <si>
    <t>Yocalla</t>
  </si>
  <si>
    <t>Total Autoproductores</t>
  </si>
  <si>
    <t>Total Sistemas Aislados y Autoproductores</t>
  </si>
  <si>
    <t>Fuente: Formularios ISE 110</t>
  </si>
  <si>
    <t>(1) Generación hidroeléctrica producida por el Autoproductor Sinchiwayra S.A. Sistema Yocalla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</si>
</sst>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3" formatCode="_(* #,##0.00_);_(* \(#,##0.00\);_(* &quot;-&quot;??_);_(@_)"/>
    <numFmt numFmtId="164" formatCode="#.##000"/>
    <numFmt numFmtId="165" formatCode="_ * #,##0.00_ ;_ * \-#,##0.00_ ;_ * &quot;-&quot;??_ ;_ @_ "/>
    <numFmt numFmtId="166" formatCode="\$#,#00"/>
    <numFmt numFmtId="167" formatCode="#."/>
    <numFmt numFmtId="168" formatCode="_([$€]* #,##0.00_);_([$€]* \(#,##0.00\);_([$€]* &quot;-&quot;??_);_(@_)"/>
    <numFmt numFmtId="169" formatCode="_-[$€]* #,##0.00_-;\-[$€]* #,##0.00_-;_-[$€]* &quot;-&quot;??_-;_-@_-"/>
    <numFmt numFmtId="170" formatCode="#,#00"/>
    <numFmt numFmtId="171" formatCode="_ * #,##0_ ;_ * \-#,##0_ ;_ * &quot;-&quot;_ ;_ @_ "/>
    <numFmt numFmtId="172" formatCode="_-* #,##0\ _€_-;\-* #,##0\ _€_-;_-* &quot;-&quot;\ _€_-;_-@_-"/>
    <numFmt numFmtId="173" formatCode="_-* #,##0\ _P_t_s_-;\-* #,##0\ _P_t_s_-;_-* &quot;-&quot;\ _P_t_s_-;_-@_-"/>
    <numFmt numFmtId="174" formatCode="_-* #,##0.00\ _p_t_a_-;\-* #,##0.00\ _p_t_a_-;_-* &quot;-&quot;??\ _p_t_a_-;_-@_-"/>
    <numFmt numFmtId="175" formatCode="_-* #,##0.00\ _P_t_s_-;\-* #,##0.00\ _P_t_s_-;_-* &quot;-&quot;??\ _P_t_s_-;_-@_-"/>
    <numFmt numFmtId="176" formatCode="mmm"/>
    <numFmt numFmtId="177" formatCode="#,##0.000\ "/>
    <numFmt numFmtId="178" formatCode="_-* #,##0.00\ _€_-;\-* #,##0.00\ _€_-;_-* &quot;-&quot;??\ _€_-;_-@_-"/>
    <numFmt numFmtId="179" formatCode="%#,#00"/>
    <numFmt numFmtId="180" formatCode="#,##0.00_ ;\-#,##0.00\ "/>
    <numFmt numFmtId="181" formatCode="_-* #,##0\ _B_s_-;\-* #,##0\ _B_s_-;_-* &quot;-&quot;\ _B_s_-;_-@_-"/>
    <numFmt numFmtId="182" formatCode="0.0000"/>
    <numFmt numFmtId="183" formatCode="0.000"/>
    <numFmt numFmtId="184" formatCode="#,##0.0000"/>
    <numFmt numFmtId="185" formatCode="#,##0.0_ ;\-#,##0.0\ "/>
    <numFmt numFmtId="186" formatCode="#,##0.0000000000000_ ;\-#,##0.0000000000000\ "/>
    <numFmt numFmtId="187" formatCode="#,##0.000"/>
    <numFmt numFmtId="188" formatCode="#,##0.00000000000_ ;\-#,##0.00000000000\ "/>
    <numFmt numFmtId="189" formatCode="#,##0.00000_ ;\-#,##0.00000\ "/>
    <numFmt numFmtId="190" formatCode="0.00000"/>
    <numFmt numFmtId="191" formatCode="_(* #,##0.000_);_(* \(#,##0.000\);_(* &quot;-&quot;??_);_(@_)"/>
    <numFmt numFmtId="192" formatCode="0.0"/>
    <numFmt numFmtId="193" formatCode="#,##0.0000000_ ;\-#,##0.0000000\ "/>
    <numFmt numFmtId="194" formatCode="#,##0.0"/>
    <numFmt numFmtId="195" formatCode="#,##0.000000_ ;\-#,##0.0000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sz val="7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sz val="6"/>
      <name val="Agency FB"/>
      <family val="2"/>
    </font>
    <font>
      <sz val="7"/>
      <color indexed="9"/>
      <name val="Century Gothic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1"/>
      <color rgb="FF000000"/>
      <name val="Calibri"/>
      <family val="2"/>
    </font>
    <font>
      <sz val="10"/>
      <color indexed="60"/>
      <name val="Arial"/>
      <family val="2"/>
    </font>
    <font>
      <sz val="11"/>
      <color indexed="8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1"/>
      <color rgb="FF0070C0"/>
      <name val="Century Gothic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name val="Century Gothic"/>
      <family val="2"/>
    </font>
    <font>
      <sz val="11"/>
      <name val="Calibri"/>
      <family val="2"/>
      <scheme val="minor"/>
    </font>
    <font>
      <sz val="6"/>
      <name val="Century Gothic"/>
      <family val="2"/>
    </font>
    <font>
      <sz val="7"/>
      <color theme="0"/>
      <name val="Century Gothic"/>
      <family val="2"/>
    </font>
    <font>
      <b/>
      <sz val="10"/>
      <name val="Century Gothic"/>
      <family val="2"/>
    </font>
    <font>
      <sz val="8"/>
      <name val="Agency FB"/>
      <family val="2"/>
    </font>
    <font>
      <sz val="7"/>
      <name val="Arial"/>
      <family val="2"/>
    </font>
    <font>
      <b/>
      <sz val="14"/>
      <color theme="9" tint="-0.249977111117893"/>
      <name val="Agency FB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8"/>
      <color indexed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8">
    <border>
      <left/>
      <right/>
      <top/>
      <bottom/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/>
      <diagonal/>
    </border>
  </borders>
  <cellStyleXfs count="485">
    <xf numFmtId="0" fontId="0" fillId="0" borderId="0"/>
    <xf numFmtId="0" fontId="2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20" borderId="12" applyNumberFormat="0" applyAlignment="0" applyProtection="0"/>
    <xf numFmtId="0" fontId="15" fillId="20" borderId="12" applyNumberFormat="0" applyAlignment="0" applyProtection="0"/>
    <xf numFmtId="0" fontId="16" fillId="21" borderId="13" applyNumberFormat="0" applyAlignment="0" applyProtection="0"/>
    <xf numFmtId="0" fontId="16" fillId="21" borderId="13" applyNumberFormat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164" fontId="18" fillId="0" borderId="0">
      <protection locked="0"/>
    </xf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6" fontId="18" fillId="0" borderId="0">
      <protection locked="0"/>
    </xf>
    <xf numFmtId="0" fontId="2" fillId="0" borderId="0" applyFont="0" applyFill="0" applyBorder="0" applyAlignment="0" applyProtection="0"/>
    <xf numFmtId="167" fontId="20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3" fillId="11" borderId="12" applyNumberFormat="0" applyAlignment="0" applyProtection="0"/>
    <xf numFmtId="0" fontId="23" fillId="11" borderId="12" applyNumberFormat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170" fontId="18" fillId="0" borderId="0">
      <protection locked="0"/>
    </xf>
    <xf numFmtId="164" fontId="18" fillId="0" borderId="0">
      <protection locked="0"/>
    </xf>
    <xf numFmtId="167" fontId="20" fillId="0" borderId="0">
      <protection locked="0"/>
    </xf>
    <xf numFmtId="170" fontId="18" fillId="0" borderId="0">
      <protection locked="0"/>
    </xf>
    <xf numFmtId="167" fontId="25" fillId="0" borderId="0">
      <protection locked="0"/>
    </xf>
    <xf numFmtId="0" fontId="21" fillId="0" borderId="0">
      <protection locked="0"/>
    </xf>
    <xf numFmtId="167" fontId="25" fillId="0" borderId="0">
      <protection locked="0"/>
    </xf>
    <xf numFmtId="0" fontId="21" fillId="0" borderId="0">
      <protection locked="0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18" fillId="0" borderId="0">
      <protection locked="0"/>
    </xf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 applyFill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15" applyNumberFormat="0" applyFont="0" applyAlignment="0" applyProtection="0"/>
    <xf numFmtId="0" fontId="2" fillId="27" borderId="15" applyNumberFormat="0" applyFont="0" applyAlignment="0" applyProtection="0"/>
    <xf numFmtId="0" fontId="30" fillId="28" borderId="16">
      <alignment horizontal="center" vertical="center"/>
    </xf>
    <xf numFmtId="0" fontId="31" fillId="0" borderId="17">
      <alignment horizontal="center"/>
    </xf>
    <xf numFmtId="179" fontId="18" fillId="0" borderId="0">
      <protection locked="0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2" fillId="20" borderId="18" applyNumberFormat="0" applyAlignment="0" applyProtection="0"/>
    <xf numFmtId="0" fontId="32" fillId="20" borderId="18" applyNumberFormat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5" fillId="0" borderId="19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43" fontId="1" fillId="0" borderId="0" applyFont="0" applyFill="0" applyBorder="0" applyAlignment="0" applyProtection="0"/>
    <xf numFmtId="0" fontId="39" fillId="0" borderId="0"/>
    <xf numFmtId="0" fontId="39" fillId="0" borderId="0"/>
    <xf numFmtId="181" fontId="39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/>
    <xf numFmtId="0" fontId="27" fillId="0" borderId="0"/>
    <xf numFmtId="0" fontId="29" fillId="0" borderId="0" applyFill="0" applyProtection="0"/>
    <xf numFmtId="0" fontId="27" fillId="0" borderId="0"/>
    <xf numFmtId="0" fontId="29" fillId="0" borderId="0" applyFill="0" applyProtection="0"/>
    <xf numFmtId="0" fontId="29" fillId="0" borderId="0" applyFill="0" applyProtection="0"/>
    <xf numFmtId="0" fontId="27" fillId="0" borderId="0"/>
    <xf numFmtId="0" fontId="29" fillId="0" borderId="0" applyFill="0" applyProtection="0"/>
    <xf numFmtId="0" fontId="29" fillId="0" borderId="0" applyFill="0" applyProtection="0"/>
    <xf numFmtId="0" fontId="29" fillId="0" borderId="0" applyFill="0" applyProtection="0"/>
    <xf numFmtId="0" fontId="27" fillId="0" borderId="0"/>
    <xf numFmtId="0" fontId="29" fillId="0" borderId="0" applyFill="0" applyProtection="0"/>
    <xf numFmtId="0" fontId="2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Border="0" applyAlignment="0" applyProtection="0"/>
  </cellStyleXfs>
  <cellXfs count="160">
    <xf numFmtId="0" fontId="0" fillId="0" borderId="0" xfId="0"/>
    <xf numFmtId="0" fontId="4" fillId="0" borderId="0" xfId="1" applyFont="1"/>
    <xf numFmtId="0" fontId="5" fillId="4" borderId="0" xfId="1" applyFont="1" applyFill="1"/>
    <xf numFmtId="0" fontId="6" fillId="4" borderId="0" xfId="1" applyFont="1" applyFill="1"/>
    <xf numFmtId="0" fontId="7" fillId="5" borderId="0" xfId="1" applyFont="1" applyFill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2" xfId="1" applyFont="1" applyFill="1" applyBorder="1"/>
    <xf numFmtId="0" fontId="4" fillId="0" borderId="3" xfId="1" applyFont="1" applyFill="1" applyBorder="1"/>
    <xf numFmtId="0" fontId="4" fillId="0" borderId="4" xfId="1" applyFont="1" applyFill="1" applyBorder="1"/>
    <xf numFmtId="0" fontId="8" fillId="0" borderId="4" xfId="1" applyFont="1" applyFill="1" applyBorder="1"/>
    <xf numFmtId="0" fontId="4" fillId="0" borderId="0" xfId="1" applyFont="1" applyFill="1"/>
    <xf numFmtId="0" fontId="8" fillId="0" borderId="0" xfId="1" applyFont="1" applyFill="1"/>
    <xf numFmtId="0" fontId="8" fillId="0" borderId="5" xfId="1" applyFont="1" applyFill="1" applyBorder="1"/>
    <xf numFmtId="0" fontId="8" fillId="0" borderId="1" xfId="1" applyFont="1" applyFill="1" applyBorder="1"/>
    <xf numFmtId="4" fontId="4" fillId="0" borderId="6" xfId="1" applyNumberFormat="1" applyFont="1" applyFill="1" applyBorder="1"/>
    <xf numFmtId="4" fontId="4" fillId="0" borderId="1" xfId="1" applyNumberFormat="1" applyFont="1" applyFill="1" applyBorder="1"/>
    <xf numFmtId="0" fontId="8" fillId="0" borderId="7" xfId="1" applyFont="1" applyFill="1" applyBorder="1"/>
    <xf numFmtId="4" fontId="8" fillId="0" borderId="8" xfId="1" applyNumberFormat="1" applyFont="1" applyFill="1" applyBorder="1"/>
    <xf numFmtId="4" fontId="8" fillId="0" borderId="9" xfId="1" applyNumberFormat="1" applyFont="1" applyFill="1" applyBorder="1"/>
    <xf numFmtId="0" fontId="8" fillId="0" borderId="2" xfId="1" applyFont="1" applyFill="1" applyBorder="1"/>
    <xf numFmtId="4" fontId="8" fillId="0" borderId="3" xfId="1" applyNumberFormat="1" applyFont="1" applyFill="1" applyBorder="1"/>
    <xf numFmtId="4" fontId="8" fillId="0" borderId="4" xfId="1" applyNumberFormat="1" applyFont="1" applyFill="1" applyBorder="1"/>
    <xf numFmtId="4" fontId="8" fillId="0" borderId="5" xfId="1" applyNumberFormat="1" applyFont="1" applyFill="1" applyBorder="1"/>
    <xf numFmtId="4" fontId="8" fillId="0" borderId="1" xfId="1" applyNumberFormat="1" applyFont="1" applyFill="1" applyBorder="1"/>
    <xf numFmtId="4" fontId="4" fillId="0" borderId="5" xfId="1" applyNumberFormat="1" applyFont="1" applyFill="1" applyBorder="1"/>
    <xf numFmtId="4" fontId="8" fillId="0" borderId="0" xfId="1" applyNumberFormat="1" applyFont="1" applyFill="1"/>
    <xf numFmtId="0" fontId="8" fillId="5" borderId="10" xfId="1" applyFont="1" applyFill="1" applyBorder="1"/>
    <xf numFmtId="4" fontId="8" fillId="5" borderId="11" xfId="1" applyNumberFormat="1" applyFont="1" applyFill="1" applyBorder="1"/>
    <xf numFmtId="4" fontId="8" fillId="0" borderId="11" xfId="1" applyNumberFormat="1" applyFont="1" applyFill="1" applyBorder="1"/>
    <xf numFmtId="0" fontId="9" fillId="0" borderId="0" xfId="1" applyFont="1"/>
    <xf numFmtId="4" fontId="9" fillId="0" borderId="0" xfId="1" applyNumberFormat="1" applyFont="1"/>
    <xf numFmtId="0" fontId="10" fillId="5" borderId="0" xfId="1" applyFont="1" applyFill="1"/>
    <xf numFmtId="4" fontId="4" fillId="0" borderId="0" xfId="1" applyNumberFormat="1" applyFont="1"/>
    <xf numFmtId="0" fontId="11" fillId="0" borderId="0" xfId="1" applyFont="1"/>
    <xf numFmtId="0" fontId="39" fillId="0" borderId="0" xfId="434" applyFont="1" applyAlignment="1">
      <alignment vertical="center"/>
    </xf>
    <xf numFmtId="0" fontId="40" fillId="0" borderId="0" xfId="434" applyFont="1" applyAlignment="1">
      <alignment vertical="center"/>
    </xf>
    <xf numFmtId="0" fontId="41" fillId="0" borderId="0" xfId="434" applyFont="1" applyAlignment="1">
      <alignment vertical="center"/>
    </xf>
    <xf numFmtId="0" fontId="8" fillId="5" borderId="0" xfId="434" applyFont="1" applyFill="1" applyBorder="1" applyAlignment="1">
      <alignment vertical="center"/>
    </xf>
    <xf numFmtId="0" fontId="43" fillId="0" borderId="0" xfId="434" applyFont="1" applyBorder="1" applyAlignment="1">
      <alignment vertical="center"/>
    </xf>
    <xf numFmtId="180" fontId="43" fillId="0" borderId="0" xfId="434" applyNumberFormat="1" applyFont="1" applyBorder="1" applyAlignment="1">
      <alignment vertical="center"/>
    </xf>
    <xf numFmtId="0" fontId="44" fillId="0" borderId="0" xfId="434" applyFont="1" applyBorder="1" applyAlignment="1">
      <alignment vertical="center"/>
    </xf>
    <xf numFmtId="0" fontId="45" fillId="0" borderId="0" xfId="434" applyFont="1" applyBorder="1" applyAlignment="1">
      <alignment vertical="center"/>
    </xf>
    <xf numFmtId="0" fontId="8" fillId="5" borderId="23" xfId="434" applyFont="1" applyFill="1" applyBorder="1" applyAlignment="1">
      <alignment vertical="center"/>
    </xf>
    <xf numFmtId="0" fontId="8" fillId="5" borderId="0" xfId="434" applyFont="1" applyFill="1" applyBorder="1" applyAlignment="1">
      <alignment horizontal="center" vertical="center"/>
    </xf>
    <xf numFmtId="0" fontId="8" fillId="0" borderId="0" xfId="434" applyFont="1" applyFill="1" applyBorder="1" applyAlignment="1">
      <alignment horizontal="center" vertical="center"/>
    </xf>
    <xf numFmtId="0" fontId="8" fillId="0" borderId="0" xfId="435" applyFont="1" applyFill="1" applyBorder="1" applyAlignment="1">
      <alignment vertical="center"/>
    </xf>
    <xf numFmtId="0" fontId="7" fillId="0" borderId="0" xfId="434" applyFont="1" applyFill="1" applyBorder="1"/>
    <xf numFmtId="0" fontId="8" fillId="0" borderId="24" xfId="434" applyFont="1" applyFill="1" applyBorder="1" applyAlignment="1">
      <alignment horizontal="center" vertical="center"/>
    </xf>
    <xf numFmtId="0" fontId="39" fillId="0" borderId="0" xfId="434" applyFont="1" applyFill="1" applyBorder="1" applyAlignment="1">
      <alignment horizontal="right" vertical="center"/>
    </xf>
    <xf numFmtId="0" fontId="43" fillId="0" borderId="0" xfId="434" applyFont="1" applyFill="1" applyBorder="1" applyAlignment="1">
      <alignment vertical="center"/>
    </xf>
    <xf numFmtId="4" fontId="43" fillId="0" borderId="0" xfId="434" applyNumberFormat="1" applyFont="1" applyFill="1" applyBorder="1" applyAlignment="1">
      <alignment vertical="center"/>
    </xf>
    <xf numFmtId="0" fontId="46" fillId="0" borderId="0" xfId="434" applyFont="1" applyFill="1" applyBorder="1"/>
    <xf numFmtId="0" fontId="39" fillId="0" borderId="0" xfId="434" applyFont="1" applyFill="1"/>
    <xf numFmtId="2" fontId="4" fillId="0" borderId="0" xfId="436" applyNumberFormat="1" applyFont="1" applyFill="1" applyBorder="1" applyAlignment="1">
      <alignment horizontal="center" vertical="center"/>
    </xf>
    <xf numFmtId="2" fontId="4" fillId="0" borderId="0" xfId="436" applyNumberFormat="1" applyFont="1" applyFill="1" applyBorder="1" applyAlignment="1">
      <alignment vertical="center"/>
    </xf>
    <xf numFmtId="0" fontId="39" fillId="0" borderId="0" xfId="434" applyFont="1" applyFill="1" applyBorder="1" applyAlignment="1">
      <alignment vertical="center"/>
    </xf>
    <xf numFmtId="43" fontId="4" fillId="0" borderId="0" xfId="433" applyFont="1" applyFill="1" applyBorder="1" applyAlignment="1">
      <alignment horizontal="center" vertical="center"/>
    </xf>
    <xf numFmtId="2" fontId="4" fillId="0" borderId="0" xfId="434" applyNumberFormat="1" applyFont="1" applyFill="1" applyBorder="1" applyAlignment="1">
      <alignment horizontal="center" vertical="center"/>
    </xf>
    <xf numFmtId="4" fontId="39" fillId="0" borderId="0" xfId="434" applyNumberFormat="1" applyFont="1" applyFill="1" applyBorder="1" applyAlignment="1">
      <alignment vertical="center"/>
    </xf>
    <xf numFmtId="0" fontId="7" fillId="0" borderId="0" xfId="434" applyFont="1" applyFill="1" applyBorder="1" applyAlignment="1">
      <alignment vertical="center"/>
    </xf>
    <xf numFmtId="2" fontId="8" fillId="0" borderId="0" xfId="436" applyNumberFormat="1" applyFont="1" applyFill="1" applyBorder="1" applyAlignment="1">
      <alignment horizontal="center" vertical="center"/>
    </xf>
    <xf numFmtId="2" fontId="8" fillId="0" borderId="0" xfId="436" applyNumberFormat="1" applyFont="1" applyFill="1" applyBorder="1" applyAlignment="1">
      <alignment vertical="center"/>
    </xf>
    <xf numFmtId="4" fontId="39" fillId="0" borderId="0" xfId="434" applyNumberFormat="1" applyFont="1" applyFill="1" applyBorder="1" applyAlignment="1">
      <alignment horizontal="right" vertical="center"/>
    </xf>
    <xf numFmtId="182" fontId="39" fillId="0" borderId="0" xfId="434" applyNumberFormat="1" applyFont="1" applyFill="1" applyBorder="1" applyAlignment="1">
      <alignment vertical="center"/>
    </xf>
    <xf numFmtId="0" fontId="46" fillId="0" borderId="0" xfId="434" applyFont="1" applyFill="1" applyBorder="1" applyAlignment="1">
      <alignment vertical="center"/>
    </xf>
    <xf numFmtId="183" fontId="39" fillId="0" borderId="0" xfId="434" applyNumberFormat="1" applyFont="1" applyFill="1" applyBorder="1" applyAlignment="1">
      <alignment vertical="center"/>
    </xf>
    <xf numFmtId="2" fontId="4" fillId="0" borderId="0" xfId="436" applyNumberFormat="1" applyFont="1" applyFill="1" applyBorder="1" applyAlignment="1">
      <alignment horizontal="center"/>
    </xf>
    <xf numFmtId="4" fontId="39" fillId="0" borderId="0" xfId="434" applyNumberFormat="1" applyFont="1" applyFill="1" applyAlignment="1"/>
    <xf numFmtId="0" fontId="39" fillId="0" borderId="0" xfId="434" applyFont="1" applyFill="1" applyAlignment="1"/>
    <xf numFmtId="2" fontId="4" fillId="0" borderId="0" xfId="433" applyNumberFormat="1" applyFont="1" applyFill="1" applyBorder="1" applyAlignment="1">
      <alignment horizontal="center" vertical="center"/>
    </xf>
    <xf numFmtId="4" fontId="8" fillId="0" borderId="0" xfId="436" applyNumberFormat="1" applyFont="1" applyFill="1" applyBorder="1" applyAlignment="1">
      <alignment vertical="center"/>
    </xf>
    <xf numFmtId="4" fontId="4" fillId="0" borderId="0" xfId="434" applyNumberFormat="1" applyFont="1" applyFill="1" applyBorder="1" applyAlignment="1">
      <alignment horizontal="right" vertical="center"/>
    </xf>
    <xf numFmtId="4" fontId="8" fillId="0" borderId="0" xfId="436" applyNumberFormat="1" applyFont="1" applyFill="1" applyBorder="1" applyAlignment="1">
      <alignment horizontal="right"/>
    </xf>
    <xf numFmtId="184" fontId="4" fillId="0" borderId="0" xfId="436" applyNumberFormat="1" applyFont="1" applyFill="1" applyBorder="1" applyAlignment="1">
      <alignment horizontal="right" vertical="center"/>
    </xf>
    <xf numFmtId="184" fontId="8" fillId="0" borderId="0" xfId="436" applyNumberFormat="1" applyFont="1" applyFill="1" applyBorder="1" applyAlignment="1">
      <alignment horizontal="right" vertical="center"/>
    </xf>
    <xf numFmtId="4" fontId="4" fillId="0" borderId="0" xfId="436" applyNumberFormat="1" applyFont="1" applyFill="1" applyBorder="1" applyAlignment="1">
      <alignment horizontal="right" vertical="center"/>
    </xf>
    <xf numFmtId="185" fontId="39" fillId="0" borderId="0" xfId="434" applyNumberFormat="1" applyFont="1" applyFill="1" applyBorder="1" applyAlignment="1">
      <alignment vertical="center"/>
    </xf>
    <xf numFmtId="186" fontId="39" fillId="0" borderId="0" xfId="434" applyNumberFormat="1" applyFont="1" applyFill="1" applyBorder="1" applyAlignment="1">
      <alignment vertical="center"/>
    </xf>
    <xf numFmtId="2" fontId="39" fillId="0" borderId="0" xfId="434" applyNumberFormat="1" applyFont="1" applyFill="1" applyBorder="1" applyAlignment="1">
      <alignment vertical="center"/>
    </xf>
    <xf numFmtId="187" fontId="4" fillId="0" borderId="0" xfId="436" applyNumberFormat="1" applyFont="1" applyFill="1" applyBorder="1" applyAlignment="1">
      <alignment horizontal="right" vertical="center"/>
    </xf>
    <xf numFmtId="4" fontId="8" fillId="0" borderId="0" xfId="436" applyNumberFormat="1" applyFont="1" applyFill="1" applyBorder="1" applyAlignment="1">
      <alignment horizontal="right" vertical="center"/>
    </xf>
    <xf numFmtId="0" fontId="39" fillId="0" borderId="0" xfId="434" applyFont="1" applyFill="1" applyBorder="1" applyAlignment="1"/>
    <xf numFmtId="4" fontId="4" fillId="0" borderId="0" xfId="436" applyNumberFormat="1" applyFont="1" applyFill="1" applyBorder="1" applyAlignment="1"/>
    <xf numFmtId="4" fontId="4" fillId="0" borderId="0" xfId="436" applyNumberFormat="1" applyFont="1" applyFill="1" applyBorder="1" applyAlignment="1">
      <alignment vertical="center"/>
    </xf>
    <xf numFmtId="188" fontId="39" fillId="0" borderId="0" xfId="434" applyNumberFormat="1" applyFont="1" applyFill="1" applyBorder="1" applyAlignment="1">
      <alignment vertical="center"/>
    </xf>
    <xf numFmtId="43" fontId="39" fillId="0" borderId="0" xfId="433" applyFont="1" applyFill="1" applyBorder="1" applyAlignment="1">
      <alignment vertical="center"/>
    </xf>
    <xf numFmtId="187" fontId="39" fillId="0" borderId="0" xfId="434" applyNumberFormat="1" applyFont="1" applyFill="1" applyBorder="1" applyAlignment="1">
      <alignment vertical="center"/>
    </xf>
    <xf numFmtId="0" fontId="47" fillId="0" borderId="0" xfId="0" applyNumberFormat="1" applyFont="1" applyFill="1"/>
    <xf numFmtId="0" fontId="8" fillId="0" borderId="25" xfId="435" applyFont="1" applyFill="1" applyBorder="1"/>
    <xf numFmtId="0" fontId="46" fillId="0" borderId="25" xfId="434" applyFont="1" applyFill="1" applyBorder="1"/>
    <xf numFmtId="4" fontId="8" fillId="0" borderId="25" xfId="436" applyNumberFormat="1" applyFont="1" applyFill="1" applyBorder="1" applyAlignment="1">
      <alignment vertical="center"/>
    </xf>
    <xf numFmtId="0" fontId="8" fillId="0" borderId="0" xfId="435" applyFont="1" applyFill="1" applyBorder="1"/>
    <xf numFmtId="0" fontId="8" fillId="0" borderId="24" xfId="435" applyFont="1" applyFill="1" applyBorder="1" applyAlignment="1">
      <alignment vertical="center"/>
    </xf>
    <xf numFmtId="0" fontId="46" fillId="0" borderId="24" xfId="434" applyFont="1" applyFill="1" applyBorder="1"/>
    <xf numFmtId="4" fontId="4" fillId="0" borderId="24" xfId="436" applyNumberFormat="1" applyFont="1" applyFill="1" applyBorder="1" applyAlignment="1">
      <alignment vertical="center"/>
    </xf>
    <xf numFmtId="4" fontId="8" fillId="0" borderId="24" xfId="436" applyNumberFormat="1" applyFont="1" applyFill="1" applyBorder="1" applyAlignment="1">
      <alignment vertical="center"/>
    </xf>
    <xf numFmtId="4" fontId="39" fillId="0" borderId="0" xfId="434" applyNumberFormat="1" applyFont="1" applyFill="1" applyBorder="1" applyAlignment="1"/>
    <xf numFmtId="187" fontId="4" fillId="0" borderId="0" xfId="436" applyNumberFormat="1" applyFont="1" applyFill="1" applyBorder="1" applyAlignment="1">
      <alignment vertical="center"/>
    </xf>
    <xf numFmtId="187" fontId="39" fillId="0" borderId="0" xfId="434" applyNumberFormat="1" applyFont="1" applyFill="1" applyBorder="1" applyAlignment="1">
      <alignment horizontal="right" vertical="center"/>
    </xf>
    <xf numFmtId="0" fontId="8" fillId="0" borderId="25" xfId="435" applyFont="1" applyFill="1" applyBorder="1" applyAlignment="1">
      <alignment vertical="center"/>
    </xf>
    <xf numFmtId="0" fontId="46" fillId="0" borderId="26" xfId="434" applyFont="1" applyFill="1" applyBorder="1" applyAlignment="1">
      <alignment vertical="center"/>
    </xf>
    <xf numFmtId="0" fontId="40" fillId="0" borderId="0" xfId="434" applyFont="1" applyFill="1" applyBorder="1" applyAlignment="1">
      <alignment vertical="center"/>
    </xf>
    <xf numFmtId="0" fontId="40" fillId="0" borderId="0" xfId="434" applyFont="1" applyFill="1" applyAlignment="1">
      <alignment vertical="center"/>
    </xf>
    <xf numFmtId="0" fontId="7" fillId="0" borderId="24" xfId="434" applyFont="1" applyFill="1" applyBorder="1" applyAlignment="1">
      <alignment vertical="center"/>
    </xf>
    <xf numFmtId="4" fontId="8" fillId="0" borderId="24" xfId="435" applyNumberFormat="1" applyFont="1" applyFill="1" applyBorder="1" applyAlignment="1">
      <alignment vertical="center"/>
    </xf>
    <xf numFmtId="185" fontId="39" fillId="0" borderId="0" xfId="434" applyNumberFormat="1" applyFont="1" applyFill="1" applyAlignment="1">
      <alignment vertical="center"/>
    </xf>
    <xf numFmtId="0" fontId="39" fillId="0" borderId="0" xfId="434" applyFont="1" applyFill="1" applyAlignment="1">
      <alignment vertical="center"/>
    </xf>
    <xf numFmtId="43" fontId="4" fillId="0" borderId="0" xfId="433" applyFont="1" applyFill="1" applyBorder="1" applyAlignment="1">
      <alignment vertical="center"/>
    </xf>
    <xf numFmtId="189" fontId="40" fillId="0" borderId="0" xfId="434" applyNumberFormat="1" applyFont="1" applyFill="1" applyBorder="1" applyAlignment="1">
      <alignment vertical="center"/>
    </xf>
    <xf numFmtId="4" fontId="40" fillId="0" borderId="0" xfId="434" applyNumberFormat="1" applyFont="1" applyFill="1" applyAlignment="1">
      <alignment vertical="center"/>
    </xf>
    <xf numFmtId="190" fontId="40" fillId="0" borderId="0" xfId="434" applyNumberFormat="1" applyFont="1" applyFill="1" applyAlignment="1">
      <alignment vertical="center"/>
    </xf>
    <xf numFmtId="190" fontId="39" fillId="0" borderId="0" xfId="434" applyNumberFormat="1" applyFont="1" applyFill="1" applyAlignment="1">
      <alignment vertical="center"/>
    </xf>
    <xf numFmtId="0" fontId="46" fillId="0" borderId="0" xfId="434" applyFont="1" applyFill="1" applyBorder="1" applyAlignment="1">
      <alignment horizontal="left"/>
    </xf>
    <xf numFmtId="0" fontId="39" fillId="0" borderId="0" xfId="435" applyFont="1" applyFill="1" applyBorder="1"/>
    <xf numFmtId="191" fontId="4" fillId="0" borderId="0" xfId="433" applyNumberFormat="1" applyFont="1" applyFill="1" applyBorder="1" applyAlignment="1">
      <alignment vertical="center"/>
    </xf>
    <xf numFmtId="4" fontId="39" fillId="0" borderId="0" xfId="434" applyNumberFormat="1" applyFont="1" applyFill="1" applyAlignment="1">
      <alignment vertical="center"/>
    </xf>
    <xf numFmtId="2" fontId="39" fillId="0" borderId="0" xfId="434" applyNumberFormat="1" applyFont="1" applyFill="1" applyAlignment="1">
      <alignment vertical="center"/>
    </xf>
    <xf numFmtId="0" fontId="49" fillId="0" borderId="0" xfId="434" applyFont="1" applyFill="1" applyBorder="1" applyAlignment="1">
      <alignment vertical="center"/>
    </xf>
    <xf numFmtId="43" fontId="4" fillId="0" borderId="0" xfId="433" applyFont="1" applyFill="1" applyBorder="1" applyAlignment="1">
      <alignment horizontal="right" vertical="center"/>
    </xf>
    <xf numFmtId="192" fontId="39" fillId="0" borderId="0" xfId="434" applyNumberFormat="1" applyFont="1" applyFill="1" applyAlignment="1">
      <alignment vertical="center"/>
    </xf>
    <xf numFmtId="2" fontId="40" fillId="0" borderId="0" xfId="434" applyNumberFormat="1" applyFont="1" applyFill="1" applyBorder="1" applyAlignment="1">
      <alignment vertical="center"/>
    </xf>
    <xf numFmtId="0" fontId="7" fillId="0" borderId="26" xfId="434" applyFont="1" applyFill="1" applyBorder="1" applyAlignment="1">
      <alignment vertical="center"/>
    </xf>
    <xf numFmtId="0" fontId="46" fillId="0" borderId="27" xfId="434" applyFont="1" applyFill="1" applyBorder="1" applyAlignment="1">
      <alignment vertical="center"/>
    </xf>
    <xf numFmtId="189" fontId="39" fillId="0" borderId="0" xfId="434" applyNumberFormat="1" applyFont="1" applyFill="1" applyBorder="1" applyAlignment="1">
      <alignment vertical="center"/>
    </xf>
    <xf numFmtId="0" fontId="41" fillId="0" borderId="0" xfId="434" applyFont="1" applyFill="1" applyAlignment="1">
      <alignment vertical="center"/>
    </xf>
    <xf numFmtId="0" fontId="7" fillId="5" borderId="26" xfId="434" applyFont="1" applyFill="1" applyBorder="1"/>
    <xf numFmtId="0" fontId="7" fillId="5" borderId="25" xfId="434" applyFont="1" applyFill="1" applyBorder="1"/>
    <xf numFmtId="0" fontId="50" fillId="0" borderId="27" xfId="435" applyFont="1" applyFill="1" applyBorder="1" applyAlignment="1">
      <alignment vertical="center"/>
    </xf>
    <xf numFmtId="0" fontId="9" fillId="0" borderId="0" xfId="434" applyFont="1" applyFill="1" applyBorder="1" applyAlignment="1">
      <alignment vertical="center"/>
    </xf>
    <xf numFmtId="4" fontId="41" fillId="0" borderId="0" xfId="434" applyNumberFormat="1" applyFont="1" applyFill="1" applyAlignment="1">
      <alignment vertical="center"/>
    </xf>
    <xf numFmtId="4" fontId="0" fillId="0" borderId="0" xfId="0" applyNumberFormat="1" applyFill="1" applyProtection="1"/>
    <xf numFmtId="0" fontId="51" fillId="0" borderId="0" xfId="365" applyFont="1" applyFill="1" applyBorder="1" applyAlignment="1">
      <alignment horizontal="left" vertical="top" wrapText="1"/>
    </xf>
    <xf numFmtId="43" fontId="51" fillId="0" borderId="0" xfId="433" applyFont="1" applyFill="1" applyBorder="1" applyAlignment="1">
      <alignment horizontal="left" vertical="top" wrapText="1"/>
    </xf>
    <xf numFmtId="0" fontId="51" fillId="0" borderId="0" xfId="365" applyFont="1" applyFill="1" applyBorder="1" applyAlignment="1">
      <alignment horizontal="left" vertical="top"/>
    </xf>
    <xf numFmtId="4" fontId="51" fillId="0" borderId="0" xfId="365" applyNumberFormat="1" applyFont="1" applyFill="1" applyBorder="1" applyAlignment="1">
      <alignment horizontal="left" vertical="top" wrapText="1"/>
    </xf>
    <xf numFmtId="0" fontId="10" fillId="0" borderId="0" xfId="365" applyFont="1" applyFill="1" applyAlignment="1">
      <alignment horizontal="left" vertical="top" wrapText="1"/>
    </xf>
    <xf numFmtId="193" fontId="39" fillId="0" borderId="0" xfId="434" applyNumberFormat="1" applyFont="1" applyFill="1" applyBorder="1" applyAlignment="1">
      <alignment vertical="center"/>
    </xf>
    <xf numFmtId="0" fontId="41" fillId="0" borderId="0" xfId="434" applyFont="1" applyFill="1" applyBorder="1" applyAlignment="1">
      <alignment vertical="center"/>
    </xf>
    <xf numFmtId="0" fontId="10" fillId="0" borderId="0" xfId="365" applyFont="1" applyFill="1" applyAlignment="1">
      <alignment vertical="top" wrapText="1"/>
    </xf>
    <xf numFmtId="0" fontId="52" fillId="0" borderId="0" xfId="434" applyFont="1" applyFill="1" applyAlignment="1">
      <alignment horizontal="left" vertical="center" wrapText="1"/>
    </xf>
    <xf numFmtId="194" fontId="39" fillId="0" borderId="0" xfId="434" applyNumberFormat="1" applyFont="1" applyFill="1" applyBorder="1" applyAlignment="1">
      <alignment vertical="center"/>
    </xf>
    <xf numFmtId="0" fontId="52" fillId="0" borderId="0" xfId="434" applyFont="1" applyFill="1" applyAlignment="1">
      <alignment vertical="center" wrapText="1"/>
    </xf>
    <xf numFmtId="0" fontId="53" fillId="0" borderId="0" xfId="1" applyFont="1" applyFill="1" applyAlignment="1">
      <alignment vertical="center"/>
    </xf>
    <xf numFmtId="195" fontId="54" fillId="0" borderId="0" xfId="434" applyNumberFormat="1" applyFont="1" applyAlignment="1"/>
    <xf numFmtId="0" fontId="52" fillId="0" borderId="0" xfId="434" applyFont="1" applyAlignment="1">
      <alignment horizontal="right" vertical="center"/>
    </xf>
    <xf numFmtId="0" fontId="54" fillId="0" borderId="0" xfId="434" applyFont="1" applyAlignment="1"/>
    <xf numFmtId="0" fontId="48" fillId="5" borderId="0" xfId="434" applyFont="1" applyFill="1" applyBorder="1" applyAlignment="1">
      <alignment horizontal="left" vertical="top"/>
    </xf>
    <xf numFmtId="0" fontId="55" fillId="0" borderId="0" xfId="434" applyFont="1" applyAlignment="1"/>
    <xf numFmtId="0" fontId="56" fillId="0" borderId="0" xfId="434" applyFont="1" applyAlignment="1"/>
    <xf numFmtId="0" fontId="57" fillId="0" borderId="0" xfId="434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10" fillId="5" borderId="2" xfId="1" applyFont="1" applyFill="1" applyBorder="1" applyAlignment="1">
      <alignment horizontal="left" wrapText="1"/>
    </xf>
    <xf numFmtId="0" fontId="10" fillId="5" borderId="0" xfId="1" applyFont="1" applyFill="1" applyAlignment="1">
      <alignment horizontal="left" wrapText="1"/>
    </xf>
    <xf numFmtId="0" fontId="3" fillId="2" borderId="0" xfId="434" applyFont="1" applyFill="1" applyAlignment="1">
      <alignment horizontal="center" vertical="center"/>
    </xf>
    <xf numFmtId="0" fontId="3" fillId="2" borderId="0" xfId="434" applyFont="1" applyFill="1" applyBorder="1" applyAlignment="1">
      <alignment horizontal="center" wrapText="1"/>
    </xf>
    <xf numFmtId="0" fontId="3" fillId="3" borderId="0" xfId="434" applyFont="1" applyFill="1" applyBorder="1" applyAlignment="1">
      <alignment horizontal="center" vertical="center" wrapText="1"/>
    </xf>
    <xf numFmtId="0" fontId="42" fillId="0" borderId="0" xfId="434" applyFont="1" applyFill="1" applyBorder="1" applyAlignment="1">
      <alignment horizontal="center" vertical="center" wrapText="1"/>
    </xf>
    <xf numFmtId="0" fontId="52" fillId="0" borderId="0" xfId="434" applyFont="1" applyFill="1" applyAlignment="1">
      <alignment horizontal="left" vertical="center" wrapText="1"/>
    </xf>
  </cellXfs>
  <cellStyles count="485"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60% - Énfasis1 2" xfId="26"/>
    <cellStyle name="60% - Énfasis1 3" xfId="27"/>
    <cellStyle name="60% - Énfasis2 2" xfId="28"/>
    <cellStyle name="60% - Énfasis2 3" xfId="29"/>
    <cellStyle name="60% - Énfasis3 2" xfId="30"/>
    <cellStyle name="60% - Énfasis3 3" xfId="31"/>
    <cellStyle name="60% - Énfasis4 2" xfId="32"/>
    <cellStyle name="60% - Énfasis4 3" xfId="33"/>
    <cellStyle name="60% - Énfasis5 2" xfId="34"/>
    <cellStyle name="60% - Énfasis5 3" xfId="35"/>
    <cellStyle name="60% - Énfasis6 2" xfId="36"/>
    <cellStyle name="60% - Énfasis6 3" xfId="37"/>
    <cellStyle name="Buena 2" xfId="38"/>
    <cellStyle name="Buena 3" xfId="39"/>
    <cellStyle name="Cálculo 2" xfId="40"/>
    <cellStyle name="Cálculo 3" xfId="41"/>
    <cellStyle name="Celda de comprobación 2" xfId="42"/>
    <cellStyle name="Celda de comprobación 3" xfId="43"/>
    <cellStyle name="Celda vinculada 2" xfId="44"/>
    <cellStyle name="Celda vinculada 3" xfId="45"/>
    <cellStyle name="Comma" xfId="46"/>
    <cellStyle name="Comma 2" xfId="47"/>
    <cellStyle name="Comma 3" xfId="48"/>
    <cellStyle name="Comma 4" xfId="49"/>
    <cellStyle name="Comma 5" xfId="50"/>
    <cellStyle name="Comma 6" xfId="51"/>
    <cellStyle name="Comma_Nov09" xfId="52"/>
    <cellStyle name="Comma0" xfId="53"/>
    <cellStyle name="Currency" xfId="54"/>
    <cellStyle name="Currency0" xfId="55"/>
    <cellStyle name="Date" xfId="56"/>
    <cellStyle name="Date 2" xfId="57"/>
    <cellStyle name="Dia" xfId="58"/>
    <cellStyle name="Diseño" xfId="437"/>
    <cellStyle name="Diseño 2" xfId="438"/>
    <cellStyle name="Encabez1" xfId="59"/>
    <cellStyle name="Encabez2" xfId="60"/>
    <cellStyle name="Encabezado 4 2" xfId="61"/>
    <cellStyle name="Encabezado 4 3" xfId="62"/>
    <cellStyle name="Énfasis1 2" xfId="63"/>
    <cellStyle name="Énfasis1 3" xfId="64"/>
    <cellStyle name="Énfasis2 2" xfId="65"/>
    <cellStyle name="Énfasis2 3" xfId="66"/>
    <cellStyle name="Énfasis3 2" xfId="67"/>
    <cellStyle name="Énfasis3 3" xfId="68"/>
    <cellStyle name="Énfasis4 2" xfId="69"/>
    <cellStyle name="Énfasis4 3" xfId="70"/>
    <cellStyle name="Énfasis5 2" xfId="71"/>
    <cellStyle name="Énfasis5 3" xfId="72"/>
    <cellStyle name="Énfasis6 2" xfId="73"/>
    <cellStyle name="Énfasis6 3" xfId="74"/>
    <cellStyle name="Entrada 2" xfId="75"/>
    <cellStyle name="Entrada 3" xfId="76"/>
    <cellStyle name="Euro" xfId="77"/>
    <cellStyle name="Euro 2" xfId="78"/>
    <cellStyle name="F2" xfId="79"/>
    <cellStyle name="F2 2" xfId="80"/>
    <cellStyle name="F3" xfId="81"/>
    <cellStyle name="F3 2" xfId="82"/>
    <cellStyle name="F4" xfId="83"/>
    <cellStyle name="F4 2" xfId="84"/>
    <cellStyle name="F5" xfId="85"/>
    <cellStyle name="F5 2" xfId="86"/>
    <cellStyle name="F6" xfId="87"/>
    <cellStyle name="F6 2" xfId="88"/>
    <cellStyle name="F7" xfId="89"/>
    <cellStyle name="F7 2" xfId="90"/>
    <cellStyle name="F8" xfId="91"/>
    <cellStyle name="F8 2" xfId="92"/>
    <cellStyle name="Fijo" xfId="93"/>
    <cellStyle name="Financiero" xfId="94"/>
    <cellStyle name="Fixed" xfId="95"/>
    <cellStyle name="Fixed 2" xfId="96"/>
    <cellStyle name="Heading1" xfId="97"/>
    <cellStyle name="Heading1 2" xfId="98"/>
    <cellStyle name="Heading2" xfId="99"/>
    <cellStyle name="Heading2 2" xfId="100"/>
    <cellStyle name="Incorrecto 2" xfId="101"/>
    <cellStyle name="Incorrecto 3" xfId="102"/>
    <cellStyle name="Millares" xfId="433" builtinId="3"/>
    <cellStyle name="Millares [0] 2" xfId="103"/>
    <cellStyle name="Millares [0] 2 2" xfId="104"/>
    <cellStyle name="Millares [0] 2 3" xfId="105"/>
    <cellStyle name="Millares [0] 3" xfId="106"/>
    <cellStyle name="Millares [0] 3 2" xfId="107"/>
    <cellStyle name="Millares [0] 4" xfId="108"/>
    <cellStyle name="Millares [0] 5" xfId="109"/>
    <cellStyle name="Millares [0]_6 SistemasAislados" xfId="436"/>
    <cellStyle name="Millares 10" xfId="110"/>
    <cellStyle name="Millares 11" xfId="111"/>
    <cellStyle name="Millares 12" xfId="439"/>
    <cellStyle name="Millares 13" xfId="440"/>
    <cellStyle name="Millares 14" xfId="441"/>
    <cellStyle name="Millares 15" xfId="442"/>
    <cellStyle name="Millares 16" xfId="443"/>
    <cellStyle name="Millares 17" xfId="444"/>
    <cellStyle name="Millares 18" xfId="445"/>
    <cellStyle name="Millares 19" xfId="446"/>
    <cellStyle name="Millares 2" xfId="112"/>
    <cellStyle name="Millares 2 2" xfId="113"/>
    <cellStyle name="Millares 2 3" xfId="114"/>
    <cellStyle name="Millares 2 4" xfId="115"/>
    <cellStyle name="Millares 2 5" xfId="447"/>
    <cellStyle name="Millares 2_Cap 3 Transacciones v27042009" xfId="116"/>
    <cellStyle name="Millares 20" xfId="448"/>
    <cellStyle name="Millares 21" xfId="449"/>
    <cellStyle name="Millares 22" xfId="450"/>
    <cellStyle name="Millares 23" xfId="451"/>
    <cellStyle name="Millares 24" xfId="452"/>
    <cellStyle name="Millares 25" xfId="453"/>
    <cellStyle name="Millares 26" xfId="454"/>
    <cellStyle name="Millares 27" xfId="455"/>
    <cellStyle name="Millares 28" xfId="456"/>
    <cellStyle name="Millares 29" xfId="457"/>
    <cellStyle name="Millares 3" xfId="117"/>
    <cellStyle name="Millares 3 2" xfId="118"/>
    <cellStyle name="Millares 30" xfId="458"/>
    <cellStyle name="Millares 31" xfId="459"/>
    <cellStyle name="Millares 32" xfId="460"/>
    <cellStyle name="Millares 33" xfId="461"/>
    <cellStyle name="Millares 34" xfId="462"/>
    <cellStyle name="Millares 35" xfId="463"/>
    <cellStyle name="Millares 36" xfId="464"/>
    <cellStyle name="Millares 37" xfId="465"/>
    <cellStyle name="Millares 38" xfId="466"/>
    <cellStyle name="Millares 39" xfId="467"/>
    <cellStyle name="Millares 4" xfId="119"/>
    <cellStyle name="Millares 40" xfId="468"/>
    <cellStyle name="Millares 5" xfId="120"/>
    <cellStyle name="Millares 5 2" xfId="121"/>
    <cellStyle name="Millares 6" xfId="122"/>
    <cellStyle name="Millares 7" xfId="123"/>
    <cellStyle name="Millares 7 2" xfId="124"/>
    <cellStyle name="Millares 7 2 2" xfId="125"/>
    <cellStyle name="Millares 7 2 3" xfId="126"/>
    <cellStyle name="Millares 7 2 4" xfId="127"/>
    <cellStyle name="Millares 7 2 5" xfId="128"/>
    <cellStyle name="Millares 7 2 6" xfId="129"/>
    <cellStyle name="Millares 8" xfId="130"/>
    <cellStyle name="Millares 9" xfId="131"/>
    <cellStyle name="Monetario" xfId="132"/>
    <cellStyle name="Neutral 2" xfId="133"/>
    <cellStyle name="Neutral 3" xfId="134"/>
    <cellStyle name="Normal" xfId="0" builtinId="0"/>
    <cellStyle name="Normal 10" xfId="135"/>
    <cellStyle name="Normal 10 2" xfId="136"/>
    <cellStyle name="Normal 10 3" xfId="137"/>
    <cellStyle name="Normal 10 4" xfId="138"/>
    <cellStyle name="Normal 10 5" xfId="139"/>
    <cellStyle name="Normal 10 6" xfId="140"/>
    <cellStyle name="Normal 100" xfId="141"/>
    <cellStyle name="Normal 101" xfId="142"/>
    <cellStyle name="Normal 102" xfId="143"/>
    <cellStyle name="Normal 103" xfId="144"/>
    <cellStyle name="Normal 104" xfId="145"/>
    <cellStyle name="Normal 105" xfId="146"/>
    <cellStyle name="Normal 106" xfId="147"/>
    <cellStyle name="Normal 107" xfId="148"/>
    <cellStyle name="Normal 108" xfId="149"/>
    <cellStyle name="Normal 109" xfId="150"/>
    <cellStyle name="Normal 11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0" xfId="168"/>
    <cellStyle name="Normal 121" xfId="169"/>
    <cellStyle name="Normal 122" xfId="170"/>
    <cellStyle name="Normal 123" xfId="171"/>
    <cellStyle name="Normal 124" xfId="172"/>
    <cellStyle name="Normal 125" xfId="173"/>
    <cellStyle name="Normal 126" xfId="174"/>
    <cellStyle name="Normal 127" xfId="175"/>
    <cellStyle name="Normal 128" xfId="176"/>
    <cellStyle name="Normal 129" xfId="177"/>
    <cellStyle name="Normal 13" xfId="178"/>
    <cellStyle name="Normal 13 3" xfId="469"/>
    <cellStyle name="Normal 130" xfId="179"/>
    <cellStyle name="Normal 131" xfId="180"/>
    <cellStyle name="Normal 132" xfId="181"/>
    <cellStyle name="Normal 133" xfId="182"/>
    <cellStyle name="Normal 134" xfId="183"/>
    <cellStyle name="Normal 135" xfId="184"/>
    <cellStyle name="Normal 136" xfId="185"/>
    <cellStyle name="Normal 137" xfId="186"/>
    <cellStyle name="Normal 138" xfId="187"/>
    <cellStyle name="Normal 139" xfId="188"/>
    <cellStyle name="Normal 14" xfId="189"/>
    <cellStyle name="Normal 140" xfId="190"/>
    <cellStyle name="Normal 141" xfId="191"/>
    <cellStyle name="Normal 142" xfId="192"/>
    <cellStyle name="Normal 143" xfId="193"/>
    <cellStyle name="Normal 144" xfId="194"/>
    <cellStyle name="Normal 145" xfId="195"/>
    <cellStyle name="Normal 146" xfId="196"/>
    <cellStyle name="Normal 147" xfId="197"/>
    <cellStyle name="Normal 148" xfId="198"/>
    <cellStyle name="Normal 149" xfId="199"/>
    <cellStyle name="Normal 150" xfId="200"/>
    <cellStyle name="Normal 151" xfId="201"/>
    <cellStyle name="Normal 152" xfId="202"/>
    <cellStyle name="Normal 153" xfId="203"/>
    <cellStyle name="Normal 154" xfId="204"/>
    <cellStyle name="Normal 155" xfId="205"/>
    <cellStyle name="Normal 156" xfId="206"/>
    <cellStyle name="Normal 157" xfId="207"/>
    <cellStyle name="Normal 158" xfId="208"/>
    <cellStyle name="Normal 159" xfId="209"/>
    <cellStyle name="Normal 16" xfId="210"/>
    <cellStyle name="Normal 160" xfId="211"/>
    <cellStyle name="Normal 161" xfId="212"/>
    <cellStyle name="Normal 162" xfId="213"/>
    <cellStyle name="Normal 163" xfId="214"/>
    <cellStyle name="Normal 164" xfId="215"/>
    <cellStyle name="Normal 165" xfId="216"/>
    <cellStyle name="Normal 166" xfId="217"/>
    <cellStyle name="Normal 167" xfId="218"/>
    <cellStyle name="Normal 168" xfId="219"/>
    <cellStyle name="Normal 169" xfId="220"/>
    <cellStyle name="Normal 17" xfId="221"/>
    <cellStyle name="Normal 170" xfId="222"/>
    <cellStyle name="Normal 171" xfId="223"/>
    <cellStyle name="Normal 172" xfId="224"/>
    <cellStyle name="Normal 173" xfId="225"/>
    <cellStyle name="Normal 174" xfId="226"/>
    <cellStyle name="Normal 175" xfId="227"/>
    <cellStyle name="Normal 176" xfId="228"/>
    <cellStyle name="Normal 177" xfId="229"/>
    <cellStyle name="Normal 178" xfId="230"/>
    <cellStyle name="Normal 179" xfId="231"/>
    <cellStyle name="Normal 18" xfId="232"/>
    <cellStyle name="Normal 180" xfId="233"/>
    <cellStyle name="Normal 181" xfId="234"/>
    <cellStyle name="Normal 182" xfId="235"/>
    <cellStyle name="Normal 183" xfId="236"/>
    <cellStyle name="Normal 184" xfId="237"/>
    <cellStyle name="Normal 185" xfId="238"/>
    <cellStyle name="Normal 186" xfId="239"/>
    <cellStyle name="Normal 187" xfId="240"/>
    <cellStyle name="Normal 188" xfId="241"/>
    <cellStyle name="Normal 189" xfId="242"/>
    <cellStyle name="Normal 19" xfId="243"/>
    <cellStyle name="Normal 190" xfId="244"/>
    <cellStyle name="Normal 191" xfId="245"/>
    <cellStyle name="Normal 192" xfId="246"/>
    <cellStyle name="Normal 193" xfId="247"/>
    <cellStyle name="Normal 194" xfId="248"/>
    <cellStyle name="Normal 195" xfId="249"/>
    <cellStyle name="Normal 196" xfId="250"/>
    <cellStyle name="Normal 197" xfId="251"/>
    <cellStyle name="Normal 198" xfId="252"/>
    <cellStyle name="Normal 199" xfId="253"/>
    <cellStyle name="Normal 2" xfId="254"/>
    <cellStyle name="Normal 2 2" xfId="1"/>
    <cellStyle name="Normal 2 2 2" xfId="470"/>
    <cellStyle name="Normal 2 3" xfId="255"/>
    <cellStyle name="Normal 2 4" xfId="256"/>
    <cellStyle name="Normal 2 5" xfId="471"/>
    <cellStyle name="Normal 2_ISE 210 TOTAL EMPRESA DICIEMBRE 2009" xfId="257"/>
    <cellStyle name="Normal 20" xfId="258"/>
    <cellStyle name="Normal 200" xfId="259"/>
    <cellStyle name="Normal 201" xfId="260"/>
    <cellStyle name="Normal 202" xfId="261"/>
    <cellStyle name="Normal 203" xfId="262"/>
    <cellStyle name="Normal 204" xfId="263"/>
    <cellStyle name="Normal 205" xfId="264"/>
    <cellStyle name="Normal 206" xfId="265"/>
    <cellStyle name="Normal 207" xfId="266"/>
    <cellStyle name="Normal 208" xfId="267"/>
    <cellStyle name="Normal 209" xfId="268"/>
    <cellStyle name="Normal 21" xfId="269"/>
    <cellStyle name="Normal 210" xfId="270"/>
    <cellStyle name="Normal 211" xfId="271"/>
    <cellStyle name="Normal 212" xfId="272"/>
    <cellStyle name="Normal 213" xfId="273"/>
    <cellStyle name="Normal 214" xfId="274"/>
    <cellStyle name="Normal 215" xfId="275"/>
    <cellStyle name="Normal 22" xfId="276"/>
    <cellStyle name="Normal 23" xfId="277"/>
    <cellStyle name="Normal 24" xfId="278"/>
    <cellStyle name="Normal 25" xfId="279"/>
    <cellStyle name="Normal 26" xfId="280"/>
    <cellStyle name="Normal 27" xfId="281"/>
    <cellStyle name="Normal 28" xfId="282"/>
    <cellStyle name="Normal 29" xfId="283"/>
    <cellStyle name="Normal 3" xfId="284"/>
    <cellStyle name="Normal 3 2" xfId="285"/>
    <cellStyle name="Normal 3 3" xfId="286"/>
    <cellStyle name="Normal 3 3 2" xfId="287"/>
    <cellStyle name="Normal 3 3 3" xfId="288"/>
    <cellStyle name="Normal 3 3 4" xfId="289"/>
    <cellStyle name="Normal 3 3 5" xfId="290"/>
    <cellStyle name="Normal 3 3 6" xfId="291"/>
    <cellStyle name="Normal 3 4" xfId="292"/>
    <cellStyle name="Normal 3 4 2" xfId="293"/>
    <cellStyle name="Normal 3 4 3" xfId="294"/>
    <cellStyle name="Normal 3 4 4" xfId="295"/>
    <cellStyle name="Normal 3 4 5" xfId="296"/>
    <cellStyle name="Normal 3 4 6" xfId="297"/>
    <cellStyle name="Normal 3 5" xfId="472"/>
    <cellStyle name="Normal 3 6" xfId="473"/>
    <cellStyle name="Normal 30" xfId="298"/>
    <cellStyle name="Normal 31" xfId="299"/>
    <cellStyle name="Normal 32" xfId="300"/>
    <cellStyle name="Normal 33" xfId="301"/>
    <cellStyle name="Normal 34" xfId="302"/>
    <cellStyle name="Normal 35" xfId="303"/>
    <cellStyle name="Normal 36" xfId="304"/>
    <cellStyle name="Normal 37" xfId="305"/>
    <cellStyle name="Normal 38" xfId="306"/>
    <cellStyle name="Normal 39" xfId="307"/>
    <cellStyle name="Normal 4" xfId="308"/>
    <cellStyle name="Normal 4 2" xfId="309"/>
    <cellStyle name="Normal 4 2 2" xfId="310"/>
    <cellStyle name="Normal 4 2 3" xfId="311"/>
    <cellStyle name="Normal 4 2 4" xfId="312"/>
    <cellStyle name="Normal 4 2 5" xfId="313"/>
    <cellStyle name="Normal 4 2 6" xfId="314"/>
    <cellStyle name="Normal 4 3" xfId="474"/>
    <cellStyle name="Normal 40" xfId="315"/>
    <cellStyle name="Normal 41" xfId="316"/>
    <cellStyle name="Normal 42" xfId="317"/>
    <cellStyle name="Normal 43" xfId="318"/>
    <cellStyle name="Normal 44" xfId="319"/>
    <cellStyle name="Normal 45" xfId="320"/>
    <cellStyle name="Normal 46" xfId="321"/>
    <cellStyle name="Normal 47" xfId="322"/>
    <cellStyle name="Normal 48" xfId="323"/>
    <cellStyle name="Normal 49" xfId="324"/>
    <cellStyle name="Normal 5" xfId="325"/>
    <cellStyle name="Normal 5 2" xfId="326"/>
    <cellStyle name="Normal 5 2 2" xfId="327"/>
    <cellStyle name="Normal 5 2 3" xfId="328"/>
    <cellStyle name="Normal 5 2 4" xfId="329"/>
    <cellStyle name="Normal 5 2 5" xfId="330"/>
    <cellStyle name="Normal 5 2 6" xfId="331"/>
    <cellStyle name="Normal 5 3" xfId="332"/>
    <cellStyle name="Normal 5 4" xfId="475"/>
    <cellStyle name="Normal 5 5" xfId="476"/>
    <cellStyle name="Normal 50" xfId="333"/>
    <cellStyle name="Normal 51" xfId="334"/>
    <cellStyle name="Normal 52" xfId="335"/>
    <cellStyle name="Normal 53" xfId="336"/>
    <cellStyle name="Normal 54" xfId="337"/>
    <cellStyle name="Normal 55" xfId="338"/>
    <cellStyle name="Normal 56" xfId="339"/>
    <cellStyle name="Normal 57" xfId="340"/>
    <cellStyle name="Normal 58" xfId="341"/>
    <cellStyle name="Normal 59" xfId="342"/>
    <cellStyle name="Normal 6" xfId="343"/>
    <cellStyle name="Normal 6 2" xfId="477"/>
    <cellStyle name="Normal 60" xfId="344"/>
    <cellStyle name="Normal 61" xfId="345"/>
    <cellStyle name="Normal 62" xfId="346"/>
    <cellStyle name="Normal 63" xfId="347"/>
    <cellStyle name="Normal 64" xfId="348"/>
    <cellStyle name="Normal 65" xfId="349"/>
    <cellStyle name="Normal 66" xfId="350"/>
    <cellStyle name="Normal 67" xfId="351"/>
    <cellStyle name="Normal 68" xfId="352"/>
    <cellStyle name="Normal 69" xfId="353"/>
    <cellStyle name="Normal 7" xfId="354"/>
    <cellStyle name="Normal 7 2" xfId="478"/>
    <cellStyle name="Normal 7 3" xfId="479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480"/>
    <cellStyle name="Normal 8 6" xfId="481"/>
    <cellStyle name="Normal 80" xfId="369"/>
    <cellStyle name="Normal 81" xfId="370"/>
    <cellStyle name="Normal 82" xfId="371"/>
    <cellStyle name="Normal 83" xfId="372"/>
    <cellStyle name="Normal 84" xfId="373"/>
    <cellStyle name="Normal 85" xfId="374"/>
    <cellStyle name="Normal 86" xfId="375"/>
    <cellStyle name="Normal 87" xfId="376"/>
    <cellStyle name="Normal 88" xfId="377"/>
    <cellStyle name="Normal 89" xfId="378"/>
    <cellStyle name="Normal 9" xfId="379"/>
    <cellStyle name="Normal 9 2" xfId="380"/>
    <cellStyle name="Normal 9 3" xfId="381"/>
    <cellStyle name="Normal 9 4" xfId="382"/>
    <cellStyle name="Normal 9 5" xfId="383"/>
    <cellStyle name="Normal 9 6" xfId="384"/>
    <cellStyle name="Normal 9 7" xfId="385"/>
    <cellStyle name="Normal 90" xfId="386"/>
    <cellStyle name="Normal 91" xfId="387"/>
    <cellStyle name="Normal 92" xfId="388"/>
    <cellStyle name="Normal 93" xfId="389"/>
    <cellStyle name="Normal 94" xfId="390"/>
    <cellStyle name="Normal 95" xfId="391"/>
    <cellStyle name="Normal 96" xfId="392"/>
    <cellStyle name="Normal 97" xfId="393"/>
    <cellStyle name="Normal 98" xfId="394"/>
    <cellStyle name="Normal 99" xfId="395"/>
    <cellStyle name="Normal_6 SistemasAislados" xfId="434"/>
    <cellStyle name="Normal_6. SistemasAislados Pág 114 y 115 WTeran" xfId="435"/>
    <cellStyle name="Notas 2" xfId="396"/>
    <cellStyle name="Notas 3" xfId="397"/>
    <cellStyle name="p" xfId="398"/>
    <cellStyle name="Pame" xfId="399"/>
    <cellStyle name="Percent" xfId="400"/>
    <cellStyle name="Percent 2" xfId="401"/>
    <cellStyle name="Percent 3" xfId="402"/>
    <cellStyle name="Percent 4" xfId="403"/>
    <cellStyle name="Percent 5" xfId="404"/>
    <cellStyle name="Percent 6" xfId="405"/>
    <cellStyle name="Porcentaje 2" xfId="406"/>
    <cellStyle name="Porcentaje 3" xfId="407"/>
    <cellStyle name="Porcentaje 4" xfId="408"/>
    <cellStyle name="Porcentaje 5" xfId="482"/>
    <cellStyle name="Porcentaje 6" xfId="483"/>
    <cellStyle name="Porcentual 2" xfId="409"/>
    <cellStyle name="Porcentual 2 2" xfId="410"/>
    <cellStyle name="Porcentual 2 3" xfId="411"/>
    <cellStyle name="Porcentual 3" xfId="412"/>
    <cellStyle name="Porcentual 3 2" xfId="413"/>
    <cellStyle name="Porcentual 4" xfId="414"/>
    <cellStyle name="Porcentual 5" xfId="415"/>
    <cellStyle name="Salida 2" xfId="416"/>
    <cellStyle name="Salida 3" xfId="417"/>
    <cellStyle name="Standard_EVAL-np" xfId="418"/>
    <cellStyle name="TableStyleLight1" xfId="484"/>
    <cellStyle name="Texto de advertencia 2" xfId="419"/>
    <cellStyle name="Texto de advertencia 3" xfId="420"/>
    <cellStyle name="Texto explicativo 2" xfId="421"/>
    <cellStyle name="Texto explicativo 3" xfId="422"/>
    <cellStyle name="Título 1 2" xfId="423"/>
    <cellStyle name="Título 1 3" xfId="424"/>
    <cellStyle name="Título 2 2" xfId="425"/>
    <cellStyle name="Título 2 3" xfId="426"/>
    <cellStyle name="Título 3 2" xfId="427"/>
    <cellStyle name="Título 3 3" xfId="428"/>
    <cellStyle name="Título 4" xfId="429"/>
    <cellStyle name="Título 5" xfId="430"/>
    <cellStyle name="Total 2" xfId="431"/>
    <cellStyle name="Total 3" xfId="4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875" b="1" i="0" u="none" strike="noStrike" baseline="0">
                <a:solidFill>
                  <a:srgbClr val="333399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Generación Hidroeléctrica de las empresas (GWh)</a:t>
            </a:r>
          </a:p>
          <a:p>
            <a:pPr algn="ctr">
              <a:defRPr sz="875" b="1" i="0" u="none" strike="noStrike" baseline="0">
                <a:solidFill>
                  <a:srgbClr val="333399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Gestión 2021 - SIN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'GB SIN 2021'!$A$8</c:f>
              <c:strCache>
                <c:ptCount val="1"/>
                <c:pt idx="0">
                  <c:v>COBEE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2021'!$B$8:$M$8</c:f>
              <c:numCache>
                <c:formatCode>#,##0.00</c:formatCode>
                <c:ptCount val="12"/>
                <c:pt idx="0">
                  <c:v>121.96177299999999</c:v>
                </c:pt>
                <c:pt idx="1">
                  <c:v>104.46074899999998</c:v>
                </c:pt>
                <c:pt idx="2">
                  <c:v>120.15786900000001</c:v>
                </c:pt>
                <c:pt idx="3">
                  <c:v>109.566395</c:v>
                </c:pt>
                <c:pt idx="4">
                  <c:v>83.184135999999995</c:v>
                </c:pt>
                <c:pt idx="5">
                  <c:v>61.693004000000002</c:v>
                </c:pt>
                <c:pt idx="6">
                  <c:v>57.347420999999997</c:v>
                </c:pt>
                <c:pt idx="7">
                  <c:v>47.927622000000007</c:v>
                </c:pt>
                <c:pt idx="8">
                  <c:v>52.911777999999998</c:v>
                </c:pt>
                <c:pt idx="9">
                  <c:v>64.897754999999989</c:v>
                </c:pt>
                <c:pt idx="10">
                  <c:v>70.37329299999999</c:v>
                </c:pt>
                <c:pt idx="11">
                  <c:v>119.433668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1F-466B-8848-9C4FF74876B6}"/>
            </c:ext>
          </c:extLst>
        </c:ser>
        <c:ser>
          <c:idx val="1"/>
          <c:order val="1"/>
          <c:tx>
            <c:strRef>
              <c:f>'GB SIN 2021'!$A$9</c:f>
              <c:strCache>
                <c:ptCount val="1"/>
                <c:pt idx="0">
                  <c:v>ENDE CORANI S.A.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2021'!$B$9:$M$9</c:f>
              <c:numCache>
                <c:formatCode>#,##0.00</c:formatCode>
                <c:ptCount val="12"/>
                <c:pt idx="0">
                  <c:v>159.64003399999999</c:v>
                </c:pt>
                <c:pt idx="1">
                  <c:v>156.727542</c:v>
                </c:pt>
                <c:pt idx="2">
                  <c:v>158.688605</c:v>
                </c:pt>
                <c:pt idx="3">
                  <c:v>174.54349400000001</c:v>
                </c:pt>
                <c:pt idx="4">
                  <c:v>99.069635000000005</c:v>
                </c:pt>
                <c:pt idx="5">
                  <c:v>139.73205399999998</c:v>
                </c:pt>
                <c:pt idx="6">
                  <c:v>138.63023499999997</c:v>
                </c:pt>
                <c:pt idx="7">
                  <c:v>137.794161</c:v>
                </c:pt>
                <c:pt idx="8">
                  <c:v>122.608694</c:v>
                </c:pt>
                <c:pt idx="9">
                  <c:v>122.8456</c:v>
                </c:pt>
                <c:pt idx="10">
                  <c:v>75.189099999999996</c:v>
                </c:pt>
                <c:pt idx="11">
                  <c:v>146.91720000000001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1F-466B-8848-9C4FF74876B6}"/>
            </c:ext>
          </c:extLst>
        </c:ser>
        <c:ser>
          <c:idx val="2"/>
          <c:order val="2"/>
          <c:tx>
            <c:strRef>
              <c:f>'GB SIN 2021'!$A$10</c:f>
              <c:strCache>
                <c:ptCount val="1"/>
                <c:pt idx="0">
                  <c:v>RIOELEC S.A.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2021'!$B$10:$M$10</c:f>
              <c:numCache>
                <c:formatCode>#,##0.00</c:formatCode>
                <c:ptCount val="12"/>
                <c:pt idx="0">
                  <c:v>6.8864749999999999</c:v>
                </c:pt>
                <c:pt idx="1">
                  <c:v>5.9263919999999999</c:v>
                </c:pt>
                <c:pt idx="2">
                  <c:v>6.4239990000000002</c:v>
                </c:pt>
                <c:pt idx="3">
                  <c:v>6.0001299999999995</c:v>
                </c:pt>
                <c:pt idx="4">
                  <c:v>5.7991260000000002</c:v>
                </c:pt>
                <c:pt idx="5">
                  <c:v>5.9351560000000001</c:v>
                </c:pt>
                <c:pt idx="6">
                  <c:v>6.0847650000000009</c:v>
                </c:pt>
                <c:pt idx="7">
                  <c:v>5.5551579999999996</c:v>
                </c:pt>
                <c:pt idx="8">
                  <c:v>5.4825309999999998</c:v>
                </c:pt>
                <c:pt idx="9">
                  <c:v>4.8255440000000007</c:v>
                </c:pt>
                <c:pt idx="10">
                  <c:v>5.2180490000000006</c:v>
                </c:pt>
                <c:pt idx="11">
                  <c:v>7.5203320000000007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B1F-466B-8848-9C4FF74876B6}"/>
            </c:ext>
          </c:extLst>
        </c:ser>
        <c:ser>
          <c:idx val="3"/>
          <c:order val="3"/>
          <c:tx>
            <c:strRef>
              <c:f>'GB SIN 2021'!$A$11</c:f>
              <c:strCache>
                <c:ptCount val="1"/>
                <c:pt idx="0">
                  <c:v>HB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2021'!$B$11:$M$11</c:f>
              <c:numCache>
                <c:formatCode>#,##0.00</c:formatCode>
                <c:ptCount val="12"/>
                <c:pt idx="0">
                  <c:v>58.123868800000018</c:v>
                </c:pt>
                <c:pt idx="1">
                  <c:v>48.489799999999995</c:v>
                </c:pt>
                <c:pt idx="2">
                  <c:v>55.234046000000006</c:v>
                </c:pt>
                <c:pt idx="3">
                  <c:v>43.931877999999998</c:v>
                </c:pt>
                <c:pt idx="4">
                  <c:v>16.3476</c:v>
                </c:pt>
                <c:pt idx="5">
                  <c:v>5.8671560000000325</c:v>
                </c:pt>
                <c:pt idx="6">
                  <c:v>6.6742909999999807</c:v>
                </c:pt>
                <c:pt idx="7">
                  <c:v>10.772653000000012</c:v>
                </c:pt>
                <c:pt idx="8">
                  <c:v>13.640181999999946</c:v>
                </c:pt>
                <c:pt idx="9">
                  <c:v>12.131719</c:v>
                </c:pt>
                <c:pt idx="10">
                  <c:v>18.502349999999979</c:v>
                </c:pt>
                <c:pt idx="11">
                  <c:v>53.601085999999974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B1F-466B-8848-9C4FF74876B6}"/>
            </c:ext>
          </c:extLst>
        </c:ser>
        <c:ser>
          <c:idx val="5"/>
          <c:order val="4"/>
          <c:tx>
            <c:strRef>
              <c:f>'GB SIN 2021'!$A$12</c:f>
              <c:strCache>
                <c:ptCount val="1"/>
                <c:pt idx="0">
                  <c:v>SDB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2021'!$B$12:$M$12</c:f>
              <c:numCache>
                <c:formatCode>#,##0.00</c:formatCode>
                <c:ptCount val="12"/>
                <c:pt idx="0">
                  <c:v>0.83160000000000012</c:v>
                </c:pt>
                <c:pt idx="1">
                  <c:v>1.1259999999999999</c:v>
                </c:pt>
                <c:pt idx="2">
                  <c:v>1.1795999999999998</c:v>
                </c:pt>
                <c:pt idx="3">
                  <c:v>1.2844</c:v>
                </c:pt>
                <c:pt idx="4">
                  <c:v>0.80459999999999998</c:v>
                </c:pt>
                <c:pt idx="5">
                  <c:v>0.64929999999999999</c:v>
                </c:pt>
                <c:pt idx="6">
                  <c:v>0.51339999999999997</c:v>
                </c:pt>
                <c:pt idx="7">
                  <c:v>0.42129999999999995</c:v>
                </c:pt>
                <c:pt idx="8">
                  <c:v>0.33839999999999998</c:v>
                </c:pt>
                <c:pt idx="9">
                  <c:v>0.26789999999999997</c:v>
                </c:pt>
                <c:pt idx="10">
                  <c:v>0.39529999999999993</c:v>
                </c:pt>
                <c:pt idx="11">
                  <c:v>0.66359999999999997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B1F-466B-8848-9C4FF74876B6}"/>
            </c:ext>
          </c:extLst>
        </c:ser>
        <c:ser>
          <c:idx val="6"/>
          <c:order val="5"/>
          <c:tx>
            <c:strRef>
              <c:f>'GB SIN 2021'!$A$13</c:f>
              <c:strCache>
                <c:ptCount val="1"/>
                <c:pt idx="0">
                  <c:v>SYNERGIA S.A.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2021'!$B$13:$M$13</c:f>
              <c:numCache>
                <c:formatCode>#,##0.00</c:formatCode>
                <c:ptCount val="12"/>
                <c:pt idx="0">
                  <c:v>3.32687</c:v>
                </c:pt>
                <c:pt idx="1">
                  <c:v>2.80925</c:v>
                </c:pt>
                <c:pt idx="2">
                  <c:v>1.8765099999999999</c:v>
                </c:pt>
                <c:pt idx="3">
                  <c:v>1.8510499999999999</c:v>
                </c:pt>
                <c:pt idx="4">
                  <c:v>1.4211800000000001</c:v>
                </c:pt>
                <c:pt idx="5">
                  <c:v>1.3526199999999999</c:v>
                </c:pt>
                <c:pt idx="6">
                  <c:v>1.4114800000000001</c:v>
                </c:pt>
                <c:pt idx="7">
                  <c:v>1.36429</c:v>
                </c:pt>
                <c:pt idx="8">
                  <c:v>1.4659200000000001</c:v>
                </c:pt>
                <c:pt idx="9">
                  <c:v>1.3181700000000001</c:v>
                </c:pt>
                <c:pt idx="10">
                  <c:v>1.48319</c:v>
                </c:pt>
                <c:pt idx="11">
                  <c:v>2.0170629999999998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B1F-466B-8848-9C4FF74876B6}"/>
            </c:ext>
          </c:extLst>
        </c:ser>
        <c:ser>
          <c:idx val="7"/>
          <c:order val="6"/>
          <c:tx>
            <c:strRef>
              <c:f>'GB SIN 2021'!$A$14</c:f>
              <c:strCache>
                <c:ptCount val="1"/>
                <c:pt idx="0">
                  <c:v>ENDE GUARACACHI S.A.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2021'!$B$14:$M$14</c:f>
              <c:numCache>
                <c:formatCode>#,##0.00</c:formatCode>
                <c:ptCount val="12"/>
                <c:pt idx="0">
                  <c:v>4.5170837999999938</c:v>
                </c:pt>
                <c:pt idx="1">
                  <c:v>3.7407420000000018</c:v>
                </c:pt>
                <c:pt idx="2">
                  <c:v>4.911877800000001</c:v>
                </c:pt>
                <c:pt idx="3">
                  <c:v>3.3495065999999998</c:v>
                </c:pt>
                <c:pt idx="4">
                  <c:v>1.2542849999999981</c:v>
                </c:pt>
                <c:pt idx="5">
                  <c:v>0.7238322000000007</c:v>
                </c:pt>
                <c:pt idx="6">
                  <c:v>0.5456376000000005</c:v>
                </c:pt>
                <c:pt idx="7">
                  <c:v>0.5634360000000006</c:v>
                </c:pt>
                <c:pt idx="8">
                  <c:v>0.54058319999999593</c:v>
                </c:pt>
                <c:pt idx="9">
                  <c:v>0.56989980000000373</c:v>
                </c:pt>
                <c:pt idx="10">
                  <c:v>0.86039279999999685</c:v>
                </c:pt>
                <c:pt idx="11">
                  <c:v>4.1079689999999989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B1F-466B-8848-9C4FF74876B6}"/>
            </c:ext>
          </c:extLst>
        </c:ser>
        <c:ser>
          <c:idx val="4"/>
          <c:order val="7"/>
          <c:tx>
            <c:strRef>
              <c:f>'GB SIN 2021'!$A$15</c:f>
              <c:strCache>
                <c:ptCount val="1"/>
                <c:pt idx="0">
                  <c:v>ENDE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2021'!$B$15:$M$15</c:f>
              <c:numCache>
                <c:formatCode>#,##0.00</c:formatCode>
                <c:ptCount val="12"/>
                <c:pt idx="0">
                  <c:v>4.0211509999999997</c:v>
                </c:pt>
                <c:pt idx="1">
                  <c:v>3.3996489999999997</c:v>
                </c:pt>
                <c:pt idx="2">
                  <c:v>5.0267200000000001</c:v>
                </c:pt>
                <c:pt idx="3">
                  <c:v>5.8326560000000001</c:v>
                </c:pt>
                <c:pt idx="4">
                  <c:v>10.584413</c:v>
                </c:pt>
                <c:pt idx="5">
                  <c:v>11.362418999999999</c:v>
                </c:pt>
                <c:pt idx="6">
                  <c:v>13.479004999999999</c:v>
                </c:pt>
                <c:pt idx="7">
                  <c:v>14.491627000000001</c:v>
                </c:pt>
                <c:pt idx="8">
                  <c:v>13.917504999999998</c:v>
                </c:pt>
                <c:pt idx="9">
                  <c:v>14.548181000000001</c:v>
                </c:pt>
                <c:pt idx="10">
                  <c:v>8.6021420000000006</c:v>
                </c:pt>
                <c:pt idx="11">
                  <c:v>10.499457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B1F-466B-8848-9C4FF7487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446976"/>
        <c:axId val="312975360"/>
      </c:areaChart>
      <c:catAx>
        <c:axId val="17644697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31297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975360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GWh</a:t>
                </a:r>
              </a:p>
            </c:rich>
          </c:tx>
          <c:layout>
            <c:manualLayout>
              <c:xMode val="edge"/>
              <c:yMode val="edge"/>
              <c:x val="1.6771488469601713E-2"/>
              <c:y val="0.5023913010873628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1764469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1137209532022044"/>
          <c:y val="0.91414226157847678"/>
          <c:w val="0.78862788268089357"/>
          <c:h val="5.94664435475456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BO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BO"/>
    </a:p>
  </c:txPr>
  <c:printSettings>
    <c:headerFooter alignWithMargins="0"/>
    <c:pageMargins b="1" l="0.75000000000000688" r="0.75000000000000688" t="1" header="0" footer="0"/>
    <c:pageSetup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875" b="1" i="0" u="none" strike="noStrike" kern="1200" baseline="0">
                <a:solidFill>
                  <a:srgbClr val="333399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Generación Térmoeléctrica de las empresas (GWh)</a:t>
            </a:r>
          </a:p>
          <a:p>
            <a:pPr algn="ctr" rtl="0">
              <a:defRPr sz="875" b="1" i="0" u="none" strike="noStrike" kern="1200" baseline="0">
                <a:solidFill>
                  <a:srgbClr val="333399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Gestión 2021 - SIN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'GB SIN 2021'!$A$18</c:f>
              <c:strCache>
                <c:ptCount val="1"/>
                <c:pt idx="0">
                  <c:v>CECBB</c:v>
                </c:pt>
              </c:strCache>
            </c:strRef>
          </c:tx>
          <c:spPr>
            <a:gradFill rotWithShape="0">
              <a:gsLst>
                <a:gs pos="0">
                  <a:srgbClr val="33CCCC">
                    <a:gamma/>
                    <a:shade val="85882"/>
                    <a:invGamma/>
                  </a:srgbClr>
                </a:gs>
                <a:gs pos="100000">
                  <a:srgbClr val="33CCCC"/>
                </a:gs>
              </a:gsLst>
              <a:lin ang="0" scaled="1"/>
            </a:gradFill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2021'!$B$18:$M$18</c:f>
              <c:numCache>
                <c:formatCode>#,##0.00</c:formatCode>
                <c:ptCount val="12"/>
                <c:pt idx="0">
                  <c:v>0.31481300000008194</c:v>
                </c:pt>
                <c:pt idx="1">
                  <c:v>1.7624960000000427</c:v>
                </c:pt>
                <c:pt idx="2">
                  <c:v>1.2395070000002162</c:v>
                </c:pt>
                <c:pt idx="3">
                  <c:v>0</c:v>
                </c:pt>
                <c:pt idx="4">
                  <c:v>0.12012299999967219</c:v>
                </c:pt>
                <c:pt idx="5">
                  <c:v>7.0349000000162004E-2</c:v>
                </c:pt>
                <c:pt idx="6">
                  <c:v>4.497757</c:v>
                </c:pt>
                <c:pt idx="7">
                  <c:v>2.5321449999997858</c:v>
                </c:pt>
                <c:pt idx="8">
                  <c:v>1.4477310000006109</c:v>
                </c:pt>
                <c:pt idx="9">
                  <c:v>0</c:v>
                </c:pt>
                <c:pt idx="10">
                  <c:v>1.728</c:v>
                </c:pt>
                <c:pt idx="11">
                  <c:v>1.0565090000000783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16-4149-B24E-A3E566271065}"/>
            </c:ext>
          </c:extLst>
        </c:ser>
        <c:ser>
          <c:idx val="1"/>
          <c:order val="1"/>
          <c:tx>
            <c:strRef>
              <c:f>'GB SIN 2021'!$A$19</c:f>
              <c:strCache>
                <c:ptCount val="1"/>
                <c:pt idx="0">
                  <c:v>COBEE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2021'!$B$19:$M$19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16-4149-B24E-A3E566271065}"/>
            </c:ext>
          </c:extLst>
        </c:ser>
        <c:ser>
          <c:idx val="2"/>
          <c:order val="2"/>
          <c:tx>
            <c:strRef>
              <c:f>'GB SIN 2021'!$A$20</c:f>
              <c:strCache>
                <c:ptCount val="1"/>
                <c:pt idx="0">
                  <c:v>ENDE GUARACACHI S.A.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2021'!$B$20:$M$20</c:f>
              <c:numCache>
                <c:formatCode>#,##0.00</c:formatCode>
                <c:ptCount val="12"/>
                <c:pt idx="0">
                  <c:v>128.610398398</c:v>
                </c:pt>
                <c:pt idx="1">
                  <c:v>112.02173329000001</c:v>
                </c:pt>
                <c:pt idx="2">
                  <c:v>131.34330815500002</c:v>
                </c:pt>
                <c:pt idx="3">
                  <c:v>63.875155265000004</c:v>
                </c:pt>
                <c:pt idx="4">
                  <c:v>136.78945199999998</c:v>
                </c:pt>
                <c:pt idx="5">
                  <c:v>123.37267199999999</c:v>
                </c:pt>
                <c:pt idx="6">
                  <c:v>104.61639017500001</c:v>
                </c:pt>
                <c:pt idx="7">
                  <c:v>18.022649995000002</c:v>
                </c:pt>
                <c:pt idx="8">
                  <c:v>25.500358970000001</c:v>
                </c:pt>
                <c:pt idx="9">
                  <c:v>33.837002124999998</c:v>
                </c:pt>
                <c:pt idx="10">
                  <c:v>27.75512475</c:v>
                </c:pt>
                <c:pt idx="11">
                  <c:v>31.798170415000001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16-4149-B24E-A3E566271065}"/>
            </c:ext>
          </c:extLst>
        </c:ser>
        <c:ser>
          <c:idx val="3"/>
          <c:order val="3"/>
          <c:tx>
            <c:strRef>
              <c:f>'GB SIN 2021'!$A$21</c:f>
              <c:strCache>
                <c:ptCount val="1"/>
                <c:pt idx="0">
                  <c:v>ENDE VALLE HERMOSO S.A.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2021'!$B$21:$M$21</c:f>
              <c:numCache>
                <c:formatCode>#,##0.00</c:formatCode>
                <c:ptCount val="12"/>
                <c:pt idx="0">
                  <c:v>22.838512600000044</c:v>
                </c:pt>
                <c:pt idx="1">
                  <c:v>43.785363799999985</c:v>
                </c:pt>
                <c:pt idx="2">
                  <c:v>38.153234899999958</c:v>
                </c:pt>
                <c:pt idx="3">
                  <c:v>5.8511027000000952</c:v>
                </c:pt>
                <c:pt idx="4">
                  <c:v>30.142465700000031</c:v>
                </c:pt>
                <c:pt idx="5">
                  <c:v>29.627735699999885</c:v>
                </c:pt>
                <c:pt idx="6">
                  <c:v>41.981896400000082</c:v>
                </c:pt>
                <c:pt idx="7">
                  <c:v>46.874769799999982</c:v>
                </c:pt>
                <c:pt idx="8">
                  <c:v>32.547908499999963</c:v>
                </c:pt>
                <c:pt idx="9">
                  <c:v>36.082663400000001</c:v>
                </c:pt>
                <c:pt idx="10">
                  <c:v>23.738033099999996</c:v>
                </c:pt>
                <c:pt idx="11">
                  <c:v>0.78878220000000154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E16-4149-B24E-A3E566271065}"/>
            </c:ext>
          </c:extLst>
        </c:ser>
        <c:ser>
          <c:idx val="5"/>
          <c:order val="4"/>
          <c:tx>
            <c:strRef>
              <c:f>'GB SIN 2021'!$A$22</c:f>
              <c:strCache>
                <c:ptCount val="1"/>
                <c:pt idx="0">
                  <c:v>ENDE ANDINA S.A.M.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2021'!$B$22:$M$22</c:f>
              <c:numCache>
                <c:formatCode>#,##0.00</c:formatCode>
                <c:ptCount val="12"/>
                <c:pt idx="0">
                  <c:v>258.95499999999998</c:v>
                </c:pt>
                <c:pt idx="1">
                  <c:v>231.13062360000004</c:v>
                </c:pt>
                <c:pt idx="2">
                  <c:v>292.58399999999995</c:v>
                </c:pt>
                <c:pt idx="3">
                  <c:v>353.91999999999996</c:v>
                </c:pt>
                <c:pt idx="4">
                  <c:v>383.16519999999991</c:v>
                </c:pt>
                <c:pt idx="5">
                  <c:v>330.76800000000003</c:v>
                </c:pt>
                <c:pt idx="6">
                  <c:v>360.92823999999882</c:v>
                </c:pt>
                <c:pt idx="7">
                  <c:v>455.12400000000002</c:v>
                </c:pt>
                <c:pt idx="8">
                  <c:v>497.00819999999999</c:v>
                </c:pt>
                <c:pt idx="9">
                  <c:v>533.26</c:v>
                </c:pt>
                <c:pt idx="10">
                  <c:v>560.30799999999999</c:v>
                </c:pt>
                <c:pt idx="11">
                  <c:v>477.13599999999997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16-4149-B24E-A3E566271065}"/>
            </c:ext>
          </c:extLst>
        </c:ser>
        <c:ser>
          <c:idx val="4"/>
          <c:order val="5"/>
          <c:tx>
            <c:strRef>
              <c:f>'GB SIN 2021'!$A$23</c:f>
              <c:strCache>
                <c:ptCount val="1"/>
                <c:pt idx="0">
                  <c:v>ENDE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SIN 2021'!$B$5:$M$5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SIN 2021'!$B$23:$M$23</c:f>
              <c:numCache>
                <c:formatCode>#,##0.00</c:formatCode>
                <c:ptCount val="12"/>
                <c:pt idx="0">
                  <c:v>3.9639284299999997</c:v>
                </c:pt>
                <c:pt idx="1">
                  <c:v>4.0070482199999979</c:v>
                </c:pt>
                <c:pt idx="2">
                  <c:v>4.2772714700000005</c:v>
                </c:pt>
                <c:pt idx="3">
                  <c:v>4.2872384499999994</c:v>
                </c:pt>
                <c:pt idx="4">
                  <c:v>3.5192579800000003</c:v>
                </c:pt>
                <c:pt idx="5">
                  <c:v>3.37390218</c:v>
                </c:pt>
                <c:pt idx="6">
                  <c:v>3.1253559699999998</c:v>
                </c:pt>
                <c:pt idx="7">
                  <c:v>3.6745717299999998</c:v>
                </c:pt>
                <c:pt idx="8">
                  <c:v>4.3842310099999997</c:v>
                </c:pt>
                <c:pt idx="9">
                  <c:v>3.7702063699999999</c:v>
                </c:pt>
                <c:pt idx="10">
                  <c:v>3.3703030999999997</c:v>
                </c:pt>
                <c:pt idx="11">
                  <c:v>4.0415312999999999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E16-4149-B24E-A3E566271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276992"/>
        <c:axId val="324320576"/>
      </c:areaChart>
      <c:catAx>
        <c:axId val="33627699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32432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320576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GWh</a:t>
                </a:r>
              </a:p>
            </c:rich>
          </c:tx>
          <c:layout>
            <c:manualLayout>
              <c:xMode val="edge"/>
              <c:yMode val="edge"/>
              <c:x val="1.3261263067434567E-2"/>
              <c:y val="0.4433090392109104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33627699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3383446845401328E-2"/>
          <c:y val="0.86767577546479913"/>
          <c:w val="0.91790897154569473"/>
          <c:h val="0.109380523658306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BO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BO"/>
    </a:p>
  </c:txPr>
  <c:printSettings>
    <c:headerFooter alignWithMargins="0"/>
    <c:pageMargins b="1" l="0.75000000000000688" r="0.75000000000000688" t="1" header="0" footer="0"/>
    <c:pageSetup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accent6"/>
                </a:solidFill>
                <a:latin typeface="Calibri"/>
                <a:ea typeface="Calibri"/>
                <a:cs typeface="Calibri"/>
              </a:defRPr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Evolución mensual de la Generación Bruta (GWh)</a:t>
            </a:r>
          </a:p>
          <a:p>
            <a:pPr>
              <a:defRPr sz="1400" b="1" i="0" u="none" strike="noStrike" baseline="0">
                <a:solidFill>
                  <a:schemeClr val="accent6"/>
                </a:solidFill>
                <a:latin typeface="Calibri"/>
                <a:ea typeface="Calibri"/>
                <a:cs typeface="Calibri"/>
              </a:defRPr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Gestión 2021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'GB SA 2021'!$A$13</c:f>
              <c:strCache>
                <c:ptCount val="1"/>
                <c:pt idx="0">
                  <c:v>Total ENDE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SA 2021'!$C$5:$N$5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SA 2021'!$C$13:$N$13</c:f>
              <c:numCache>
                <c:formatCode>0.00</c:formatCode>
                <c:ptCount val="12"/>
                <c:pt idx="0">
                  <c:v>5.7492349999999997</c:v>
                </c:pt>
                <c:pt idx="1">
                  <c:v>5.3501900000000013</c:v>
                </c:pt>
                <c:pt idx="2">
                  <c:v>6.129061000000001</c:v>
                </c:pt>
                <c:pt idx="3">
                  <c:v>5.8957409999999983</c:v>
                </c:pt>
                <c:pt idx="4">
                  <c:v>5.8737560000000002</c:v>
                </c:pt>
                <c:pt idx="5">
                  <c:v>10.038890300000002</c:v>
                </c:pt>
                <c:pt idx="6">
                  <c:v>10.319238200000001</c:v>
                </c:pt>
                <c:pt idx="7">
                  <c:v>11.020517900000002</c:v>
                </c:pt>
                <c:pt idx="8">
                  <c:v>12.032700500000001</c:v>
                </c:pt>
                <c:pt idx="9">
                  <c:v>12.161604000000002</c:v>
                </c:pt>
                <c:pt idx="10">
                  <c:v>10.975932</c:v>
                </c:pt>
                <c:pt idx="11">
                  <c:v>11.524645</c:v>
                </c:pt>
              </c:numCache>
            </c:numRef>
          </c:val>
        </c:ser>
        <c:ser>
          <c:idx val="3"/>
          <c:order val="1"/>
          <c:tx>
            <c:strRef>
              <c:f>'GB SA 2021'!$A$24</c:f>
              <c:strCache>
                <c:ptCount val="1"/>
                <c:pt idx="0">
                  <c:v>Total ENDE DELBENI S.A.M.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SA 2021'!$C$5:$N$5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SA 2021'!$C$24:$N$24</c:f>
              <c:numCache>
                <c:formatCode>0.00</c:formatCode>
                <c:ptCount val="12"/>
                <c:pt idx="0">
                  <c:v>2.9083556889999995</c:v>
                </c:pt>
                <c:pt idx="1">
                  <c:v>2.5478379261900002</c:v>
                </c:pt>
                <c:pt idx="2">
                  <c:v>2.8924422399999998</c:v>
                </c:pt>
                <c:pt idx="3">
                  <c:v>2.8288657539999997</c:v>
                </c:pt>
                <c:pt idx="4">
                  <c:v>2.777265844</c:v>
                </c:pt>
                <c:pt idx="5">
                  <c:v>2.5718213749999994</c:v>
                </c:pt>
                <c:pt idx="6">
                  <c:v>2.7722241749999998</c:v>
                </c:pt>
                <c:pt idx="7">
                  <c:v>3.0905449999999997</c:v>
                </c:pt>
                <c:pt idx="8">
                  <c:v>3.4048457299999999</c:v>
                </c:pt>
                <c:pt idx="9">
                  <c:v>3.4950868199999996</c:v>
                </c:pt>
                <c:pt idx="10">
                  <c:v>3.0689576599999993</c:v>
                </c:pt>
                <c:pt idx="11">
                  <c:v>3.1790826000000001</c:v>
                </c:pt>
              </c:numCache>
            </c:numRef>
          </c:val>
        </c:ser>
        <c:ser>
          <c:idx val="4"/>
          <c:order val="2"/>
          <c:tx>
            <c:strRef>
              <c:f>'GB SA 2021'!$A$28</c:f>
              <c:strCache>
                <c:ptCount val="1"/>
                <c:pt idx="0">
                  <c:v>Total SETAR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SA 2021'!$C$5:$N$5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SA 2021'!$C$28:$N$28</c:f>
              <c:numCache>
                <c:formatCode>#,##0.00</c:formatCode>
                <c:ptCount val="12"/>
                <c:pt idx="0">
                  <c:v>3.4039459999999999</c:v>
                </c:pt>
                <c:pt idx="1">
                  <c:v>2.9311610000000003</c:v>
                </c:pt>
                <c:pt idx="2">
                  <c:v>3.1343549999999998</c:v>
                </c:pt>
                <c:pt idx="3">
                  <c:v>2.7961590000000003</c:v>
                </c:pt>
                <c:pt idx="4">
                  <c:v>2.6773570000000002</c:v>
                </c:pt>
                <c:pt idx="5">
                  <c:v>2.5363199999999999</c:v>
                </c:pt>
                <c:pt idx="6">
                  <c:v>2.61435</c:v>
                </c:pt>
                <c:pt idx="7">
                  <c:v>2.6923910000000002</c:v>
                </c:pt>
                <c:pt idx="8">
                  <c:v>2.9184280000000005</c:v>
                </c:pt>
                <c:pt idx="9">
                  <c:v>3.1746469999999998</c:v>
                </c:pt>
                <c:pt idx="10">
                  <c:v>3.1902429999999997</c:v>
                </c:pt>
                <c:pt idx="11">
                  <c:v>3.6696060000000004</c:v>
                </c:pt>
              </c:numCache>
            </c:numRef>
          </c:val>
        </c:ser>
        <c:ser>
          <c:idx val="6"/>
          <c:order val="3"/>
          <c:tx>
            <c:strRef>
              <c:f>'GB SA 2021'!$A$38</c:f>
              <c:strCache>
                <c:ptCount val="1"/>
                <c:pt idx="0">
                  <c:v>Total CRE R.L.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SA 2021'!$C$5:$N$5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SA 2021'!$C$38:$N$38</c:f>
              <c:numCache>
                <c:formatCode>#,##0.00</c:formatCode>
                <c:ptCount val="12"/>
                <c:pt idx="0">
                  <c:v>20.404107404439788</c:v>
                </c:pt>
                <c:pt idx="1">
                  <c:v>19.759880359934392</c:v>
                </c:pt>
                <c:pt idx="2">
                  <c:v>21.834650073034375</c:v>
                </c:pt>
                <c:pt idx="3">
                  <c:v>18.243773742947759</c:v>
                </c:pt>
                <c:pt idx="4">
                  <c:v>16.61367367867339</c:v>
                </c:pt>
                <c:pt idx="5">
                  <c:v>15.495654705336017</c:v>
                </c:pt>
                <c:pt idx="6">
                  <c:v>15.876484639769902</c:v>
                </c:pt>
                <c:pt idx="7">
                  <c:v>16.719769192424152</c:v>
                </c:pt>
                <c:pt idx="8">
                  <c:v>17.581049415007257</c:v>
                </c:pt>
                <c:pt idx="9">
                  <c:v>18.04103248295673</c:v>
                </c:pt>
                <c:pt idx="10">
                  <c:v>15.530826207871527</c:v>
                </c:pt>
                <c:pt idx="11">
                  <c:v>20.014926016096872</c:v>
                </c:pt>
              </c:numCache>
            </c:numRef>
          </c:val>
        </c:ser>
        <c:ser>
          <c:idx val="7"/>
          <c:order val="4"/>
          <c:tx>
            <c:strRef>
              <c:f>'GB SA 2021'!$A$44</c:f>
              <c:strCache>
                <c:ptCount val="1"/>
                <c:pt idx="0">
                  <c:v>Total CER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SA 2021'!$C$5:$N$5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SA 2021'!$C$44:$N$44</c:f>
              <c:numCache>
                <c:formatCode>#,##0.00</c:formatCode>
                <c:ptCount val="12"/>
                <c:pt idx="0">
                  <c:v>4.7249000000000017</c:v>
                </c:pt>
                <c:pt idx="1">
                  <c:v>4.3965420000000011</c:v>
                </c:pt>
                <c:pt idx="2">
                  <c:v>4.91927</c:v>
                </c:pt>
                <c:pt idx="3">
                  <c:v>4.7472099999999999</c:v>
                </c:pt>
                <c:pt idx="4">
                  <c:v>2.8725699999999996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5"/>
          <c:tx>
            <c:strRef>
              <c:f>'GB SA 2021'!$A$55</c:f>
              <c:strCache>
                <c:ptCount val="1"/>
                <c:pt idx="0">
                  <c:v>TOTAL Centrales que Solo Generan en SA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SA 2021'!$C$5:$N$5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SA 2021'!$C$55:$N$55</c:f>
              <c:numCache>
                <c:formatCode>#,##0.00</c:formatCode>
                <c:ptCount val="12"/>
                <c:pt idx="0">
                  <c:v>0.57475289999999846</c:v>
                </c:pt>
                <c:pt idx="1">
                  <c:v>0.48613200000000145</c:v>
                </c:pt>
                <c:pt idx="2">
                  <c:v>0.58359610000000006</c:v>
                </c:pt>
                <c:pt idx="3">
                  <c:v>0.58032819999999918</c:v>
                </c:pt>
                <c:pt idx="4">
                  <c:v>0.61729710000000071</c:v>
                </c:pt>
                <c:pt idx="5">
                  <c:v>0.48794819999999778</c:v>
                </c:pt>
                <c:pt idx="6">
                  <c:v>0.69538300000000297</c:v>
                </c:pt>
                <c:pt idx="7">
                  <c:v>0.80943349999999925</c:v>
                </c:pt>
                <c:pt idx="8">
                  <c:v>0.72446639999999629</c:v>
                </c:pt>
                <c:pt idx="9">
                  <c:v>0.73847670000000143</c:v>
                </c:pt>
                <c:pt idx="10">
                  <c:v>0.6464816000000031</c:v>
                </c:pt>
                <c:pt idx="11">
                  <c:v>0.59477419999999848</c:v>
                </c:pt>
              </c:numCache>
            </c:numRef>
          </c:val>
        </c:ser>
        <c:ser>
          <c:idx val="1"/>
          <c:order val="6"/>
          <c:tx>
            <c:strRef>
              <c:f>'GB SA 2021'!$A$73</c:f>
              <c:strCache>
                <c:ptCount val="1"/>
                <c:pt idx="0">
                  <c:v>Total Autoproductores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SA 2021'!$C$5:$N$5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SA 2021'!$C$73:$N$73</c:f>
              <c:numCache>
                <c:formatCode>#,##0.00</c:formatCode>
                <c:ptCount val="12"/>
                <c:pt idx="0">
                  <c:v>16.667093999999999</c:v>
                </c:pt>
                <c:pt idx="1">
                  <c:v>16.455289</c:v>
                </c:pt>
                <c:pt idx="2">
                  <c:v>18.019466000000001</c:v>
                </c:pt>
                <c:pt idx="3">
                  <c:v>20.266630999999997</c:v>
                </c:pt>
                <c:pt idx="4">
                  <c:v>30.225720999999997</c:v>
                </c:pt>
                <c:pt idx="5">
                  <c:v>54.708986000000003</c:v>
                </c:pt>
                <c:pt idx="6">
                  <c:v>75.256789999999995</c:v>
                </c:pt>
                <c:pt idx="7">
                  <c:v>70.959928000000033</c:v>
                </c:pt>
                <c:pt idx="8">
                  <c:v>70.369691999999986</c:v>
                </c:pt>
                <c:pt idx="9">
                  <c:v>58.79305999999999</c:v>
                </c:pt>
                <c:pt idx="10">
                  <c:v>24.699291999999996</c:v>
                </c:pt>
                <c:pt idx="11">
                  <c:v>23.560362000000001</c:v>
                </c:pt>
              </c:numCache>
            </c:numRef>
          </c:val>
        </c:ser>
        <c:ser>
          <c:idx val="5"/>
          <c:order val="7"/>
          <c:tx>
            <c:strRef>
              <c:f>'GB SA 2021'!$A$41</c:f>
              <c:strCache>
                <c:ptCount val="1"/>
                <c:pt idx="0">
                  <c:v>Total ENDE GUARACACHI S.A.</c:v>
                </c:pt>
              </c:strCache>
            </c:strRef>
          </c:tx>
          <c:spPr>
            <a:ln w="25400">
              <a:noFill/>
            </a:ln>
          </c:spPr>
          <c:cat>
            <c:strRef>
              <c:f>'GB SA 2021'!$C$5:$N$5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'GB SA 2021'!$C$41:$N$41</c:f>
              <c:numCache>
                <c:formatCode>#,##0.00</c:formatCode>
                <c:ptCount val="12"/>
                <c:pt idx="0">
                  <c:v>0.82110937499999836</c:v>
                </c:pt>
                <c:pt idx="1">
                  <c:v>0.78611657499999521</c:v>
                </c:pt>
                <c:pt idx="2">
                  <c:v>0.83253180000000138</c:v>
                </c:pt>
                <c:pt idx="3">
                  <c:v>0.76490477499999909</c:v>
                </c:pt>
                <c:pt idx="4">
                  <c:v>0.71873182499999821</c:v>
                </c:pt>
                <c:pt idx="5">
                  <c:v>0.66596065000000104</c:v>
                </c:pt>
                <c:pt idx="6">
                  <c:v>0.63780739999999891</c:v>
                </c:pt>
                <c:pt idx="7">
                  <c:v>0.75373854999999845</c:v>
                </c:pt>
                <c:pt idx="8">
                  <c:v>0.94314677500000044</c:v>
                </c:pt>
                <c:pt idx="9">
                  <c:v>0.9455536499999998</c:v>
                </c:pt>
                <c:pt idx="10">
                  <c:v>0.84637737499999954</c:v>
                </c:pt>
                <c:pt idx="11">
                  <c:v>0.90293000000000079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115648"/>
        <c:axId val="325590336"/>
      </c:areaChart>
      <c:catAx>
        <c:axId val="41711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BO"/>
                  <a:t>MES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BO"/>
          </a:p>
        </c:txPr>
        <c:crossAx val="325590336"/>
        <c:crosses val="autoZero"/>
        <c:auto val="1"/>
        <c:lblAlgn val="ctr"/>
        <c:lblOffset val="100"/>
        <c:noMultiLvlLbl val="0"/>
      </c:catAx>
      <c:valAx>
        <c:axId val="32559033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BO"/>
                  <a:t>Generación Bruta (GWh)</a:t>
                </a:r>
              </a:p>
            </c:rich>
          </c:tx>
          <c:layout>
            <c:manualLayout>
              <c:xMode val="edge"/>
              <c:yMode val="edge"/>
              <c:x val="6.6314373731884467E-3"/>
              <c:y val="0.3264546127538254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BO"/>
          </a:p>
        </c:txPr>
        <c:crossAx val="417115648"/>
        <c:crosses val="autoZero"/>
        <c:crossBetween val="midCat"/>
        <c:minorUnit val="5"/>
      </c:valAx>
    </c:plotArea>
    <c:legend>
      <c:legendPos val="b"/>
      <c:layout>
        <c:manualLayout>
          <c:xMode val="edge"/>
          <c:yMode val="edge"/>
          <c:x val="5.0000043812992126E-2"/>
          <c:y val="0.91093804271710943"/>
          <c:w val="0.89999991237401578"/>
          <c:h val="7.2703967177542586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BO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BO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76200</xdr:rowOff>
    </xdr:from>
    <xdr:to>
      <xdr:col>15</xdr:col>
      <xdr:colOff>133350</xdr:colOff>
      <xdr:row>68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71</xdr:row>
      <xdr:rowOff>43499</xdr:rowOff>
    </xdr:from>
    <xdr:to>
      <xdr:col>15</xdr:col>
      <xdr:colOff>208097</xdr:colOff>
      <xdr:row>103</xdr:row>
      <xdr:rowOff>56503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330994</xdr:colOff>
      <xdr:row>82</xdr:row>
      <xdr:rowOff>56601</xdr:rowOff>
    </xdr:from>
    <xdr:to>
      <xdr:col>15</xdr:col>
      <xdr:colOff>2381</xdr:colOff>
      <xdr:row>107</xdr:row>
      <xdr:rowOff>28575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\detalle_Resultados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ceres\arturo\cndc2006\Base\Anexos%20memoria%2020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bre%20memoria%20anual2011\Documents%20and%20Settings\pduran\Configuraci&#243;n%20local\Archivos%20temporales%20de%20Internet\Content.Outlook\YV5WJ4T3\Base%20cuadros%20Memoria%20201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Noviembre/back/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C/SMEC%20-%20CNDC%20Transacciones/DOCUMENTO%20TRANSACCIONES/2010/Noviembre/back/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uadro%20por%20departamento_dentro%20y%20fuera%20del%20S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%202011\MEMORIA%202010\Final%20cuadros%20Memoria%20200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  <sheetName val="Matriz"/>
      <sheetName val="ListaDesplegable"/>
      <sheetName val="ID EMPRESA (4)"/>
      <sheetName val="ID_EMPRESA_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"/>
      <sheetName val="GB"/>
      <sheetName val="IR"/>
      <sheetName val="EDEMA"/>
      <sheetName val="FCA"/>
      <sheetName val="DTE"/>
      <sheetName val="PM"/>
      <sheetName val="PMC"/>
      <sheetName val="CCARG"/>
      <sheetName val="PF"/>
      <sheetName val="IND"/>
      <sheetName val="PMT"/>
      <sheetName val="FA"/>
      <sheetName val="CMg"/>
      <sheetName val="PEn"/>
      <sheetName val="PPot"/>
      <sheetName val="MON"/>
      <sheetName val="GAS"/>
      <sheetName val="TI"/>
      <sheetName val="FAEs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0"/>
      <sheetName val="TR"/>
      <sheetName val="GB"/>
      <sheetName val="GB_2005"/>
      <sheetName val="PROG_DESPACHADA"/>
      <sheetName val="DEMANDA"/>
      <sheetName val="IR"/>
      <sheetName val="PM"/>
      <sheetName val="PMT"/>
      <sheetName val="PMC"/>
      <sheetName val="PMCD"/>
      <sheetName val="IND"/>
      <sheetName val="DESEM"/>
      <sheetName val="falla pri"/>
      <sheetName val="FA"/>
      <sheetName val="PF (2)"/>
      <sheetName val="spot"/>
      <sheetName val="fondo"/>
      <sheetName val="PF"/>
      <sheetName val="Evolucion Fondo Estabilización"/>
      <sheetName val="cmg"/>
      <sheetName val="CMg (2)"/>
      <sheetName val="Hoja1"/>
      <sheetName val="CMg (3)"/>
      <sheetName val="PEn"/>
      <sheetName val="MON "/>
      <sheetName val="TOTAL FONDOS A DIC06"/>
      <sheetName val="evofondos"/>
      <sheetName val="GAS "/>
      <sheetName val="TI"/>
      <sheetName val="CAUDALES"/>
      <sheetName val="EMB"/>
      <sheetName val="PLAN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 8"/>
      <sheetName val="Graf 9 - Graf10"/>
      <sheetName val="C9 - Graf 11"/>
      <sheetName val="Graf 12 - Graf 13"/>
      <sheetName val="C 10"/>
      <sheetName val="C 11"/>
      <sheetName val="C12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es Monetarios"/>
      <sheetName val="Hoja1"/>
      <sheetName val="CB"/>
      <sheetName val="Nombres distribuidoras"/>
      <sheetName val="MONTOS COMPENSADOS"/>
      <sheetName val="TOTAL Bs. "/>
      <sheetName val="TOTAL CONS "/>
      <sheetName val="Evolución Anual Importes"/>
      <sheetName val="Evolución Anual Beneficiados"/>
      <sheetName val="Actualiz POR DEPTO"/>
      <sheetName val="ACTUALIZ APORTES"/>
    </sheetNames>
    <sheetDataSet>
      <sheetData sheetId="0"/>
      <sheetData sheetId="1"/>
      <sheetData sheetId="2"/>
      <sheetData sheetId="3">
        <row r="2">
          <cell r="F2" t="str">
            <v>ELECTROPAZ</v>
          </cell>
          <cell r="G2" t="str">
            <v>ELECTROPAZ</v>
          </cell>
        </row>
        <row r="3">
          <cell r="F3" t="str">
            <v>EMPRELPAZ - El Alto</v>
          </cell>
          <cell r="G3" t="str">
            <v>EMPRELPAZ</v>
          </cell>
        </row>
        <row r="4">
          <cell r="F4" t="str">
            <v xml:space="preserve">ELFA - Patacamaya </v>
          </cell>
          <cell r="G4" t="str">
            <v>ELFA-Patacamaya</v>
          </cell>
        </row>
        <row r="5">
          <cell r="F5" t="str">
            <v xml:space="preserve">EDEL - Larecaja </v>
          </cell>
          <cell r="G5" t="str">
            <v>EDEL - Larecaja</v>
          </cell>
        </row>
        <row r="6">
          <cell r="F6" t="str">
            <v>COOPARACA - Araca</v>
          </cell>
          <cell r="G6" t="str">
            <v>COOPARACA-Araca</v>
          </cell>
        </row>
        <row r="7">
          <cell r="F7" t="str">
            <v>COBEE - Zongo y Miguillas</v>
          </cell>
          <cell r="G7" t="str">
            <v>COBEE-Zongo y Miguillas</v>
          </cell>
        </row>
        <row r="8">
          <cell r="F8" t="str">
            <v>SEYSA -Yungas</v>
          </cell>
          <cell r="G8" t="str">
            <v>SEYSA-Yungas</v>
          </cell>
        </row>
        <row r="9">
          <cell r="F9" t="str">
            <v>SESSA - San Buenaventura</v>
          </cell>
          <cell r="G9" t="str">
            <v>SESSA - San Buenaventura</v>
          </cell>
        </row>
        <row r="10">
          <cell r="F10" t="str">
            <v>TOTAL LA PAZ</v>
          </cell>
        </row>
        <row r="11">
          <cell r="F11" t="str">
            <v>ELFEC - Cochabamba</v>
          </cell>
          <cell r="G11" t="str">
            <v>ELFEC</v>
          </cell>
        </row>
        <row r="12">
          <cell r="F12" t="str">
            <v xml:space="preserve">ELEPSA - Punata </v>
          </cell>
          <cell r="G12" t="str">
            <v>ELEPSA-Punata</v>
          </cell>
        </row>
        <row r="13">
          <cell r="F13" t="str">
            <v>TOTAL COCHABAMBA</v>
          </cell>
        </row>
        <row r="14">
          <cell r="F14" t="str">
            <v xml:space="preserve">CRE - Integrada </v>
          </cell>
          <cell r="G14" t="str">
            <v>CRE-Integrada</v>
          </cell>
        </row>
        <row r="15">
          <cell r="F15" t="str">
            <v>CRE-Camiri</v>
          </cell>
          <cell r="G15" t="str">
            <v>CRE-Cordillera -Camiri</v>
          </cell>
        </row>
        <row r="16">
          <cell r="F16" t="str">
            <v>CRE-Valles Cruceños</v>
          </cell>
          <cell r="G16" t="str">
            <v>CRE-Valles Cruceños</v>
          </cell>
        </row>
        <row r="17">
          <cell r="F17" t="str">
            <v>CRE-German Busch</v>
          </cell>
          <cell r="G17" t="str">
            <v>CRE-German Busch</v>
          </cell>
        </row>
        <row r="18">
          <cell r="F18" t="str">
            <v>CRE-Roboré</v>
          </cell>
          <cell r="G18" t="str">
            <v>CRE-Roboré</v>
          </cell>
        </row>
        <row r="19">
          <cell r="F19" t="str">
            <v>CRE-Las Misiones</v>
          </cell>
          <cell r="G19" t="str">
            <v>CRE-Las Misiones</v>
          </cell>
        </row>
        <row r="20">
          <cell r="F20" t="str">
            <v>CRE-Charagua</v>
          </cell>
          <cell r="G20" t="str">
            <v>CRE-Charagua</v>
          </cell>
        </row>
        <row r="21">
          <cell r="F21" t="str">
            <v>CRE-San Ignacio</v>
          </cell>
          <cell r="G21" t="str">
            <v>CRE-San Ignacio</v>
          </cell>
        </row>
        <row r="22">
          <cell r="F22" t="str">
            <v>TOTAL SANTA CRUZ</v>
          </cell>
        </row>
        <row r="23">
          <cell r="F23" t="str">
            <v>CER - Riberalta</v>
          </cell>
          <cell r="G23" t="str">
            <v>CER - Riberalta</v>
          </cell>
        </row>
        <row r="24">
          <cell r="F24" t="str">
            <v>COSERELEC - Trinidad</v>
          </cell>
          <cell r="G24" t="str">
            <v>COSERELEC - Trinidad</v>
          </cell>
        </row>
        <row r="25">
          <cell r="F25" t="str">
            <v>COSEGUA - Guayaramerín</v>
          </cell>
          <cell r="G25" t="str">
            <v>COSEGUA-Guayaramerín</v>
          </cell>
        </row>
        <row r="26">
          <cell r="F26" t="str">
            <v>COSEM - San Borja Maniqui</v>
          </cell>
          <cell r="G26" t="str">
            <v>COSEM - San Borja-Maniqui</v>
          </cell>
        </row>
        <row r="27">
          <cell r="F27" t="str">
            <v>SANTA ROSA - Santa Rosa</v>
          </cell>
          <cell r="G27" t="str">
            <v>SANTA ROSA</v>
          </cell>
        </row>
        <row r="28">
          <cell r="F28" t="str">
            <v>YUCUMO - Yucumo</v>
          </cell>
          <cell r="G28" t="str">
            <v>YUCUMO</v>
          </cell>
        </row>
        <row r="29">
          <cell r="F29" t="str">
            <v xml:space="preserve">Cooperativa de Luz Eléctrica Rurrenabaque </v>
          </cell>
          <cell r="G29" t="str">
            <v>Rurrenabaque - Beni</v>
          </cell>
        </row>
        <row r="30">
          <cell r="F30" t="str">
            <v>Cooperativa de Servicios Públicos MAGDALENA</v>
          </cell>
          <cell r="G30" t="str">
            <v>MAGDALENA - Beni</v>
          </cell>
        </row>
        <row r="31">
          <cell r="F31" t="str">
            <v xml:space="preserve">COSEY - Santa Ana de Yacuma </v>
          </cell>
          <cell r="G31" t="str">
            <v>COSEY - Santa Ana de Yacuma - Beni</v>
          </cell>
        </row>
        <row r="32">
          <cell r="F32" t="str">
            <v>MOXOS ISIRERI</v>
          </cell>
          <cell r="G32" t="str">
            <v>MOXOS</v>
          </cell>
        </row>
        <row r="33">
          <cell r="F33" t="str">
            <v>Cooperativa de Servicios Eléctricos REYES</v>
          </cell>
          <cell r="G33" t="str">
            <v>REYES - Beni</v>
          </cell>
        </row>
        <row r="34">
          <cell r="F34" t="str">
            <v>TOTAL BENI</v>
          </cell>
        </row>
        <row r="35">
          <cell r="F35" t="str">
            <v>CESSA - Sucre</v>
          </cell>
          <cell r="G35" t="str">
            <v>CESSA</v>
          </cell>
        </row>
        <row r="36">
          <cell r="F36" t="str">
            <v>COSERMO - Monteagudo</v>
          </cell>
          <cell r="G36" t="str">
            <v>COSERMO-Monteagudo</v>
          </cell>
        </row>
        <row r="37">
          <cell r="F37" t="str">
            <v>COSERCA - Camargo</v>
          </cell>
          <cell r="G37" t="str">
            <v>COSERCA-Camargo</v>
          </cell>
        </row>
        <row r="38">
          <cell r="F38" t="str">
            <v>TOTAL CHUQUISACA</v>
          </cell>
        </row>
        <row r="39">
          <cell r="F39" t="str">
            <v>ELFEO - Oruro</v>
          </cell>
          <cell r="G39" t="str">
            <v>ELFEO</v>
          </cell>
        </row>
        <row r="40">
          <cell r="F40" t="str">
            <v>VINTO - Vinto</v>
          </cell>
          <cell r="G40" t="str">
            <v>Vinto-Oruro</v>
          </cell>
        </row>
        <row r="41">
          <cell r="F41" t="str">
            <v>15 DE NOVIEMBRE - Caracollo</v>
          </cell>
          <cell r="G41" t="str">
            <v>15 de Noviembre-Caracollo</v>
          </cell>
        </row>
        <row r="42">
          <cell r="F42" t="str">
            <v xml:space="preserve">COOPSEL - Eucaliptus </v>
          </cell>
          <cell r="G42" t="str">
            <v>COOPSEL-Eucaliptus</v>
          </cell>
        </row>
        <row r="43">
          <cell r="F43" t="str">
            <v>PARIA - Paria</v>
          </cell>
          <cell r="G43" t="str">
            <v>Paria - Oruro</v>
          </cell>
        </row>
        <row r="44">
          <cell r="F44" t="str">
            <v>Tte. Bullain - Sepulturas</v>
          </cell>
          <cell r="G44" t="str">
            <v>Tte. BULLAIN - Sepulturas - Oruro</v>
          </cell>
        </row>
        <row r="45">
          <cell r="F45" t="str">
            <v>ELFEDECH - Challapata</v>
          </cell>
          <cell r="G45" t="str">
            <v>ELFEDECH-Challapata</v>
          </cell>
        </row>
        <row r="46">
          <cell r="F46" t="str">
            <v>Pazña</v>
          </cell>
          <cell r="G46" t="str">
            <v>Pazña - Oruro</v>
          </cell>
        </row>
        <row r="47">
          <cell r="F47" t="str">
            <v>Quillacas Qaqachaca (EREQQ)</v>
          </cell>
          <cell r="G47" t="str">
            <v>Quillacas Qaqachaca - Oruro</v>
          </cell>
        </row>
        <row r="48">
          <cell r="F48" t="str">
            <v>EDEAM - Empresa Desarrollo de Ayllus y Markas</v>
          </cell>
          <cell r="G48" t="str">
            <v>EDEAM - Empresa para el Desarrollo de Ayllus y Markas</v>
          </cell>
        </row>
        <row r="49">
          <cell r="F49" t="str">
            <v>ERDEA - Empresa Rural Eduardo Avaroa</v>
          </cell>
          <cell r="G49" t="str">
            <v>ERDEA - Empresa Rural de Electricidad Eduardo Avaroa</v>
          </cell>
        </row>
        <row r="50">
          <cell r="F50" t="str">
            <v>EMDECA - Caracollo</v>
          </cell>
          <cell r="G50" t="str">
            <v>EMDECA - Caracollo</v>
          </cell>
        </row>
        <row r="51">
          <cell r="F51" t="str">
            <v>TOTAL ORURO</v>
          </cell>
        </row>
        <row r="52">
          <cell r="F52" t="str">
            <v xml:space="preserve">ENDE - Cobija </v>
          </cell>
          <cell r="G52" t="str">
            <v>ENDE - Cobija</v>
          </cell>
        </row>
        <row r="53">
          <cell r="F53" t="str">
            <v>TOTAL PANDO</v>
          </cell>
        </row>
        <row r="54">
          <cell r="F54" t="str">
            <v>SEPSA - Potosí</v>
          </cell>
          <cell r="G54" t="str">
            <v>SEPSA - Potosí</v>
          </cell>
        </row>
        <row r="55">
          <cell r="F55" t="str">
            <v xml:space="preserve">SEPSA - Villazón </v>
          </cell>
          <cell r="G55" t="str">
            <v>SEPSA-Villazón</v>
          </cell>
        </row>
        <row r="56">
          <cell r="F56" t="str">
            <v xml:space="preserve">COOPELECT - Tupiza </v>
          </cell>
          <cell r="G56" t="str">
            <v>COOPELECT-Tupiza</v>
          </cell>
        </row>
        <row r="57">
          <cell r="F57" t="str">
            <v>HAM Uncía</v>
          </cell>
          <cell r="G57" t="str">
            <v>HAM Uncía - Potosí</v>
          </cell>
        </row>
        <row r="58">
          <cell r="F58" t="str">
            <v>HAM Llallagua</v>
          </cell>
          <cell r="G58" t="str">
            <v>HAM - Llallagua - Potosí</v>
          </cell>
        </row>
        <row r="59">
          <cell r="F59" t="str">
            <v xml:space="preserve">COSEAL - Atocha </v>
          </cell>
          <cell r="G59" t="str">
            <v xml:space="preserve">COSEAL - Atocha </v>
          </cell>
        </row>
        <row r="60">
          <cell r="F60" t="str">
            <v>COSEU - Uyuni</v>
          </cell>
          <cell r="G60" t="str">
            <v>COSEU - Uyuni</v>
          </cell>
        </row>
        <row r="61">
          <cell r="F61" t="str">
            <v>TOTAL POTOSÍ</v>
          </cell>
        </row>
        <row r="62">
          <cell r="F62" t="str">
            <v>SETAR - Tarija</v>
          </cell>
          <cell r="G62" t="str">
            <v>SETAR-Central</v>
          </cell>
        </row>
        <row r="63">
          <cell r="F63" t="str">
            <v>SETAR - Bermejo</v>
          </cell>
          <cell r="G63" t="str">
            <v>SETAR-Bermejo</v>
          </cell>
        </row>
        <row r="64">
          <cell r="F64" t="str">
            <v>SETAR - Carapari</v>
          </cell>
          <cell r="G64" t="str">
            <v>SETAR-Carapari</v>
          </cell>
        </row>
        <row r="65">
          <cell r="F65" t="str">
            <v>SETAR - El Puente</v>
          </cell>
          <cell r="G65" t="str">
            <v>SETAR-El Puente</v>
          </cell>
        </row>
        <row r="66">
          <cell r="F66" t="str">
            <v>SETAR - Entre Ríos</v>
          </cell>
          <cell r="G66" t="str">
            <v>SETAR-Entre Rios</v>
          </cell>
        </row>
        <row r="67">
          <cell r="F67" t="str">
            <v>SETAR - Machareti</v>
          </cell>
          <cell r="G67" t="str">
            <v>SETAR-Machareti</v>
          </cell>
        </row>
        <row r="68">
          <cell r="F68" t="str">
            <v>SETAR - Villamontes</v>
          </cell>
          <cell r="G68" t="str">
            <v>SETAR-Villamontes</v>
          </cell>
        </row>
        <row r="69">
          <cell r="F69" t="str">
            <v>SETAR - Yacuiba</v>
          </cell>
          <cell r="G69" t="str">
            <v>SETAR-Yacuiba</v>
          </cell>
        </row>
        <row r="70">
          <cell r="F70" t="str">
            <v>SETAR - Iscayachi</v>
          </cell>
          <cell r="G70" t="str">
            <v>SETAR-Iscayachi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6-C7 "/>
      <sheetName val="C 8"/>
      <sheetName val="Graf 9 - Graf10"/>
      <sheetName val="C9 - Graf 11"/>
      <sheetName val="Graf 12 - Graf 13"/>
      <sheetName val="C 10"/>
      <sheetName val="C 11"/>
      <sheetName val="C12"/>
      <sheetName val="C13-C14-C15-16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U81"/>
  <sheetViews>
    <sheetView showGridLines="0" zoomScale="115" zoomScaleNormal="115" workbookViewId="0">
      <pane xSplit="1" ySplit="5" topLeftCell="B6" activePane="bottomRight" state="frozen"/>
      <selection activeCell="A12" sqref="A12"/>
      <selection pane="topRight" activeCell="A12" sqref="A12"/>
      <selection pane="bottomLeft" activeCell="A12" sqref="A12"/>
      <selection pane="bottomRight" activeCell="G12" sqref="G12"/>
    </sheetView>
  </sheetViews>
  <sheetFormatPr baseColWidth="10" defaultColWidth="3.140625" defaultRowHeight="9" x14ac:dyDescent="0.15"/>
  <cols>
    <col min="1" max="1" width="20.140625" style="1" customWidth="1"/>
    <col min="2" max="3" width="7.42578125" style="1" bestFit="1" customWidth="1"/>
    <col min="4" max="6" width="7.7109375" style="1" bestFit="1" customWidth="1"/>
    <col min="7" max="7" width="7.42578125" style="1" bestFit="1" customWidth="1"/>
    <col min="8" max="8" width="6.140625" style="1" customWidth="1"/>
    <col min="9" max="9" width="5.7109375" style="1" customWidth="1"/>
    <col min="10" max="10" width="6.28515625" style="1" customWidth="1"/>
    <col min="11" max="11" width="6" style="1" customWidth="1"/>
    <col min="12" max="12" width="6.28515625" style="1" customWidth="1"/>
    <col min="13" max="14" width="6.7109375" style="1" customWidth="1"/>
    <col min="15" max="15" width="5.7109375" style="1" bestFit="1" customWidth="1"/>
    <col min="16" max="18" width="3.140625" style="1"/>
    <col min="19" max="19" width="5.42578125" style="1" bestFit="1" customWidth="1"/>
    <col min="20" max="20" width="4.42578125" style="1" bestFit="1" customWidth="1"/>
    <col min="21" max="22" width="5.42578125" style="1" bestFit="1" customWidth="1"/>
    <col min="23" max="23" width="7.28515625" style="1" customWidth="1"/>
    <col min="24" max="30" width="5.42578125" style="1" bestFit="1" customWidth="1"/>
    <col min="31" max="31" width="6.42578125" style="1" bestFit="1" customWidth="1"/>
    <col min="32" max="32" width="4.42578125" style="1" bestFit="1" customWidth="1"/>
    <col min="33" max="33" width="3.140625" style="1"/>
    <col min="34" max="35" width="4.42578125" style="1" bestFit="1" customWidth="1"/>
    <col min="36" max="41" width="3.140625" style="1"/>
    <col min="42" max="42" width="4.42578125" style="1" bestFit="1" customWidth="1"/>
    <col min="43" max="43" width="3.140625" style="1"/>
    <col min="44" max="47" width="4.42578125" style="1" bestFit="1" customWidth="1"/>
    <col min="48" max="255" width="3.140625" style="1"/>
    <col min="256" max="256" width="3" style="1" customWidth="1"/>
    <col min="257" max="257" width="12.5703125" style="1" customWidth="1"/>
    <col min="258" max="269" width="4.7109375" style="1" customWidth="1"/>
    <col min="270" max="270" width="6.7109375" style="1" customWidth="1"/>
    <col min="271" max="511" width="3.140625" style="1"/>
    <col min="512" max="512" width="3" style="1" customWidth="1"/>
    <col min="513" max="513" width="12.5703125" style="1" customWidth="1"/>
    <col min="514" max="525" width="4.7109375" style="1" customWidth="1"/>
    <col min="526" max="526" width="6.7109375" style="1" customWidth="1"/>
    <col min="527" max="767" width="3.140625" style="1"/>
    <col min="768" max="768" width="3" style="1" customWidth="1"/>
    <col min="769" max="769" width="12.5703125" style="1" customWidth="1"/>
    <col min="770" max="781" width="4.7109375" style="1" customWidth="1"/>
    <col min="782" max="782" width="6.7109375" style="1" customWidth="1"/>
    <col min="783" max="1023" width="3.140625" style="1"/>
    <col min="1024" max="1024" width="3" style="1" customWidth="1"/>
    <col min="1025" max="1025" width="12.5703125" style="1" customWidth="1"/>
    <col min="1026" max="1037" width="4.7109375" style="1" customWidth="1"/>
    <col min="1038" max="1038" width="6.7109375" style="1" customWidth="1"/>
    <col min="1039" max="1279" width="3.140625" style="1"/>
    <col min="1280" max="1280" width="3" style="1" customWidth="1"/>
    <col min="1281" max="1281" width="12.5703125" style="1" customWidth="1"/>
    <col min="1282" max="1293" width="4.7109375" style="1" customWidth="1"/>
    <col min="1294" max="1294" width="6.7109375" style="1" customWidth="1"/>
    <col min="1295" max="1535" width="3.140625" style="1"/>
    <col min="1536" max="1536" width="3" style="1" customWidth="1"/>
    <col min="1537" max="1537" width="12.5703125" style="1" customWidth="1"/>
    <col min="1538" max="1549" width="4.7109375" style="1" customWidth="1"/>
    <col min="1550" max="1550" width="6.7109375" style="1" customWidth="1"/>
    <col min="1551" max="1791" width="3.140625" style="1"/>
    <col min="1792" max="1792" width="3" style="1" customWidth="1"/>
    <col min="1793" max="1793" width="12.5703125" style="1" customWidth="1"/>
    <col min="1794" max="1805" width="4.7109375" style="1" customWidth="1"/>
    <col min="1806" max="1806" width="6.7109375" style="1" customWidth="1"/>
    <col min="1807" max="2047" width="3.140625" style="1"/>
    <col min="2048" max="2048" width="3" style="1" customWidth="1"/>
    <col min="2049" max="2049" width="12.5703125" style="1" customWidth="1"/>
    <col min="2050" max="2061" width="4.7109375" style="1" customWidth="1"/>
    <col min="2062" max="2062" width="6.7109375" style="1" customWidth="1"/>
    <col min="2063" max="2303" width="3.140625" style="1"/>
    <col min="2304" max="2304" width="3" style="1" customWidth="1"/>
    <col min="2305" max="2305" width="12.5703125" style="1" customWidth="1"/>
    <col min="2306" max="2317" width="4.7109375" style="1" customWidth="1"/>
    <col min="2318" max="2318" width="6.7109375" style="1" customWidth="1"/>
    <col min="2319" max="2559" width="3.140625" style="1"/>
    <col min="2560" max="2560" width="3" style="1" customWidth="1"/>
    <col min="2561" max="2561" width="12.5703125" style="1" customWidth="1"/>
    <col min="2562" max="2573" width="4.7109375" style="1" customWidth="1"/>
    <col min="2574" max="2574" width="6.7109375" style="1" customWidth="1"/>
    <col min="2575" max="2815" width="3.140625" style="1"/>
    <col min="2816" max="2816" width="3" style="1" customWidth="1"/>
    <col min="2817" max="2817" width="12.5703125" style="1" customWidth="1"/>
    <col min="2818" max="2829" width="4.7109375" style="1" customWidth="1"/>
    <col min="2830" max="2830" width="6.7109375" style="1" customWidth="1"/>
    <col min="2831" max="3071" width="3.140625" style="1"/>
    <col min="3072" max="3072" width="3" style="1" customWidth="1"/>
    <col min="3073" max="3073" width="12.5703125" style="1" customWidth="1"/>
    <col min="3074" max="3085" width="4.7109375" style="1" customWidth="1"/>
    <col min="3086" max="3086" width="6.7109375" style="1" customWidth="1"/>
    <col min="3087" max="3327" width="3.140625" style="1"/>
    <col min="3328" max="3328" width="3" style="1" customWidth="1"/>
    <col min="3329" max="3329" width="12.5703125" style="1" customWidth="1"/>
    <col min="3330" max="3341" width="4.7109375" style="1" customWidth="1"/>
    <col min="3342" max="3342" width="6.7109375" style="1" customWidth="1"/>
    <col min="3343" max="3583" width="3.140625" style="1"/>
    <col min="3584" max="3584" width="3" style="1" customWidth="1"/>
    <col min="3585" max="3585" width="12.5703125" style="1" customWidth="1"/>
    <col min="3586" max="3597" width="4.7109375" style="1" customWidth="1"/>
    <col min="3598" max="3598" width="6.7109375" style="1" customWidth="1"/>
    <col min="3599" max="3839" width="3.140625" style="1"/>
    <col min="3840" max="3840" width="3" style="1" customWidth="1"/>
    <col min="3841" max="3841" width="12.5703125" style="1" customWidth="1"/>
    <col min="3842" max="3853" width="4.7109375" style="1" customWidth="1"/>
    <col min="3854" max="3854" width="6.7109375" style="1" customWidth="1"/>
    <col min="3855" max="4095" width="3.140625" style="1"/>
    <col min="4096" max="4096" width="3" style="1" customWidth="1"/>
    <col min="4097" max="4097" width="12.5703125" style="1" customWidth="1"/>
    <col min="4098" max="4109" width="4.7109375" style="1" customWidth="1"/>
    <col min="4110" max="4110" width="6.7109375" style="1" customWidth="1"/>
    <col min="4111" max="4351" width="3.140625" style="1"/>
    <col min="4352" max="4352" width="3" style="1" customWidth="1"/>
    <col min="4353" max="4353" width="12.5703125" style="1" customWidth="1"/>
    <col min="4354" max="4365" width="4.7109375" style="1" customWidth="1"/>
    <col min="4366" max="4366" width="6.7109375" style="1" customWidth="1"/>
    <col min="4367" max="4607" width="3.140625" style="1"/>
    <col min="4608" max="4608" width="3" style="1" customWidth="1"/>
    <col min="4609" max="4609" width="12.5703125" style="1" customWidth="1"/>
    <col min="4610" max="4621" width="4.7109375" style="1" customWidth="1"/>
    <col min="4622" max="4622" width="6.7109375" style="1" customWidth="1"/>
    <col min="4623" max="4863" width="3.140625" style="1"/>
    <col min="4864" max="4864" width="3" style="1" customWidth="1"/>
    <col min="4865" max="4865" width="12.5703125" style="1" customWidth="1"/>
    <col min="4866" max="4877" width="4.7109375" style="1" customWidth="1"/>
    <col min="4878" max="4878" width="6.7109375" style="1" customWidth="1"/>
    <col min="4879" max="5119" width="3.140625" style="1"/>
    <col min="5120" max="5120" width="3" style="1" customWidth="1"/>
    <col min="5121" max="5121" width="12.5703125" style="1" customWidth="1"/>
    <col min="5122" max="5133" width="4.7109375" style="1" customWidth="1"/>
    <col min="5134" max="5134" width="6.7109375" style="1" customWidth="1"/>
    <col min="5135" max="5375" width="3.140625" style="1"/>
    <col min="5376" max="5376" width="3" style="1" customWidth="1"/>
    <col min="5377" max="5377" width="12.5703125" style="1" customWidth="1"/>
    <col min="5378" max="5389" width="4.7109375" style="1" customWidth="1"/>
    <col min="5390" max="5390" width="6.7109375" style="1" customWidth="1"/>
    <col min="5391" max="5631" width="3.140625" style="1"/>
    <col min="5632" max="5632" width="3" style="1" customWidth="1"/>
    <col min="5633" max="5633" width="12.5703125" style="1" customWidth="1"/>
    <col min="5634" max="5645" width="4.7109375" style="1" customWidth="1"/>
    <col min="5646" max="5646" width="6.7109375" style="1" customWidth="1"/>
    <col min="5647" max="5887" width="3.140625" style="1"/>
    <col min="5888" max="5888" width="3" style="1" customWidth="1"/>
    <col min="5889" max="5889" width="12.5703125" style="1" customWidth="1"/>
    <col min="5890" max="5901" width="4.7109375" style="1" customWidth="1"/>
    <col min="5902" max="5902" width="6.7109375" style="1" customWidth="1"/>
    <col min="5903" max="6143" width="3.140625" style="1"/>
    <col min="6144" max="6144" width="3" style="1" customWidth="1"/>
    <col min="6145" max="6145" width="12.5703125" style="1" customWidth="1"/>
    <col min="6146" max="6157" width="4.7109375" style="1" customWidth="1"/>
    <col min="6158" max="6158" width="6.7109375" style="1" customWidth="1"/>
    <col min="6159" max="6399" width="3.140625" style="1"/>
    <col min="6400" max="6400" width="3" style="1" customWidth="1"/>
    <col min="6401" max="6401" width="12.5703125" style="1" customWidth="1"/>
    <col min="6402" max="6413" width="4.7109375" style="1" customWidth="1"/>
    <col min="6414" max="6414" width="6.7109375" style="1" customWidth="1"/>
    <col min="6415" max="6655" width="3.140625" style="1"/>
    <col min="6656" max="6656" width="3" style="1" customWidth="1"/>
    <col min="6657" max="6657" width="12.5703125" style="1" customWidth="1"/>
    <col min="6658" max="6669" width="4.7109375" style="1" customWidth="1"/>
    <col min="6670" max="6670" width="6.7109375" style="1" customWidth="1"/>
    <col min="6671" max="6911" width="3.140625" style="1"/>
    <col min="6912" max="6912" width="3" style="1" customWidth="1"/>
    <col min="6913" max="6913" width="12.5703125" style="1" customWidth="1"/>
    <col min="6914" max="6925" width="4.7109375" style="1" customWidth="1"/>
    <col min="6926" max="6926" width="6.7109375" style="1" customWidth="1"/>
    <col min="6927" max="7167" width="3.140625" style="1"/>
    <col min="7168" max="7168" width="3" style="1" customWidth="1"/>
    <col min="7169" max="7169" width="12.5703125" style="1" customWidth="1"/>
    <col min="7170" max="7181" width="4.7109375" style="1" customWidth="1"/>
    <col min="7182" max="7182" width="6.7109375" style="1" customWidth="1"/>
    <col min="7183" max="7423" width="3.140625" style="1"/>
    <col min="7424" max="7424" width="3" style="1" customWidth="1"/>
    <col min="7425" max="7425" width="12.5703125" style="1" customWidth="1"/>
    <col min="7426" max="7437" width="4.7109375" style="1" customWidth="1"/>
    <col min="7438" max="7438" width="6.7109375" style="1" customWidth="1"/>
    <col min="7439" max="7679" width="3.140625" style="1"/>
    <col min="7680" max="7680" width="3" style="1" customWidth="1"/>
    <col min="7681" max="7681" width="12.5703125" style="1" customWidth="1"/>
    <col min="7682" max="7693" width="4.7109375" style="1" customWidth="1"/>
    <col min="7694" max="7694" width="6.7109375" style="1" customWidth="1"/>
    <col min="7695" max="7935" width="3.140625" style="1"/>
    <col min="7936" max="7936" width="3" style="1" customWidth="1"/>
    <col min="7937" max="7937" width="12.5703125" style="1" customWidth="1"/>
    <col min="7938" max="7949" width="4.7109375" style="1" customWidth="1"/>
    <col min="7950" max="7950" width="6.7109375" style="1" customWidth="1"/>
    <col min="7951" max="8191" width="3.140625" style="1"/>
    <col min="8192" max="8192" width="3" style="1" customWidth="1"/>
    <col min="8193" max="8193" width="12.5703125" style="1" customWidth="1"/>
    <col min="8194" max="8205" width="4.7109375" style="1" customWidth="1"/>
    <col min="8206" max="8206" width="6.7109375" style="1" customWidth="1"/>
    <col min="8207" max="8447" width="3.140625" style="1"/>
    <col min="8448" max="8448" width="3" style="1" customWidth="1"/>
    <col min="8449" max="8449" width="12.5703125" style="1" customWidth="1"/>
    <col min="8450" max="8461" width="4.7109375" style="1" customWidth="1"/>
    <col min="8462" max="8462" width="6.7109375" style="1" customWidth="1"/>
    <col min="8463" max="8703" width="3.140625" style="1"/>
    <col min="8704" max="8704" width="3" style="1" customWidth="1"/>
    <col min="8705" max="8705" width="12.5703125" style="1" customWidth="1"/>
    <col min="8706" max="8717" width="4.7109375" style="1" customWidth="1"/>
    <col min="8718" max="8718" width="6.7109375" style="1" customWidth="1"/>
    <col min="8719" max="8959" width="3.140625" style="1"/>
    <col min="8960" max="8960" width="3" style="1" customWidth="1"/>
    <col min="8961" max="8961" width="12.5703125" style="1" customWidth="1"/>
    <col min="8962" max="8973" width="4.7109375" style="1" customWidth="1"/>
    <col min="8974" max="8974" width="6.7109375" style="1" customWidth="1"/>
    <col min="8975" max="9215" width="3.140625" style="1"/>
    <col min="9216" max="9216" width="3" style="1" customWidth="1"/>
    <col min="9217" max="9217" width="12.5703125" style="1" customWidth="1"/>
    <col min="9218" max="9229" width="4.7109375" style="1" customWidth="1"/>
    <col min="9230" max="9230" width="6.7109375" style="1" customWidth="1"/>
    <col min="9231" max="9471" width="3.140625" style="1"/>
    <col min="9472" max="9472" width="3" style="1" customWidth="1"/>
    <col min="9473" max="9473" width="12.5703125" style="1" customWidth="1"/>
    <col min="9474" max="9485" width="4.7109375" style="1" customWidth="1"/>
    <col min="9486" max="9486" width="6.7109375" style="1" customWidth="1"/>
    <col min="9487" max="9727" width="3.140625" style="1"/>
    <col min="9728" max="9728" width="3" style="1" customWidth="1"/>
    <col min="9729" max="9729" width="12.5703125" style="1" customWidth="1"/>
    <col min="9730" max="9741" width="4.7109375" style="1" customWidth="1"/>
    <col min="9742" max="9742" width="6.7109375" style="1" customWidth="1"/>
    <col min="9743" max="9983" width="3.140625" style="1"/>
    <col min="9984" max="9984" width="3" style="1" customWidth="1"/>
    <col min="9985" max="9985" width="12.5703125" style="1" customWidth="1"/>
    <col min="9986" max="9997" width="4.7109375" style="1" customWidth="1"/>
    <col min="9998" max="9998" width="6.7109375" style="1" customWidth="1"/>
    <col min="9999" max="10239" width="3.140625" style="1"/>
    <col min="10240" max="10240" width="3" style="1" customWidth="1"/>
    <col min="10241" max="10241" width="12.5703125" style="1" customWidth="1"/>
    <col min="10242" max="10253" width="4.7109375" style="1" customWidth="1"/>
    <col min="10254" max="10254" width="6.7109375" style="1" customWidth="1"/>
    <col min="10255" max="10495" width="3.140625" style="1"/>
    <col min="10496" max="10496" width="3" style="1" customWidth="1"/>
    <col min="10497" max="10497" width="12.5703125" style="1" customWidth="1"/>
    <col min="10498" max="10509" width="4.7109375" style="1" customWidth="1"/>
    <col min="10510" max="10510" width="6.7109375" style="1" customWidth="1"/>
    <col min="10511" max="10751" width="3.140625" style="1"/>
    <col min="10752" max="10752" width="3" style="1" customWidth="1"/>
    <col min="10753" max="10753" width="12.5703125" style="1" customWidth="1"/>
    <col min="10754" max="10765" width="4.7109375" style="1" customWidth="1"/>
    <col min="10766" max="10766" width="6.7109375" style="1" customWidth="1"/>
    <col min="10767" max="11007" width="3.140625" style="1"/>
    <col min="11008" max="11008" width="3" style="1" customWidth="1"/>
    <col min="11009" max="11009" width="12.5703125" style="1" customWidth="1"/>
    <col min="11010" max="11021" width="4.7109375" style="1" customWidth="1"/>
    <col min="11022" max="11022" width="6.7109375" style="1" customWidth="1"/>
    <col min="11023" max="11263" width="3.140625" style="1"/>
    <col min="11264" max="11264" width="3" style="1" customWidth="1"/>
    <col min="11265" max="11265" width="12.5703125" style="1" customWidth="1"/>
    <col min="11266" max="11277" width="4.7109375" style="1" customWidth="1"/>
    <col min="11278" max="11278" width="6.7109375" style="1" customWidth="1"/>
    <col min="11279" max="11519" width="3.140625" style="1"/>
    <col min="11520" max="11520" width="3" style="1" customWidth="1"/>
    <col min="11521" max="11521" width="12.5703125" style="1" customWidth="1"/>
    <col min="11522" max="11533" width="4.7109375" style="1" customWidth="1"/>
    <col min="11534" max="11534" width="6.7109375" style="1" customWidth="1"/>
    <col min="11535" max="11775" width="3.140625" style="1"/>
    <col min="11776" max="11776" width="3" style="1" customWidth="1"/>
    <col min="11777" max="11777" width="12.5703125" style="1" customWidth="1"/>
    <col min="11778" max="11789" width="4.7109375" style="1" customWidth="1"/>
    <col min="11790" max="11790" width="6.7109375" style="1" customWidth="1"/>
    <col min="11791" max="12031" width="3.140625" style="1"/>
    <col min="12032" max="12032" width="3" style="1" customWidth="1"/>
    <col min="12033" max="12033" width="12.5703125" style="1" customWidth="1"/>
    <col min="12034" max="12045" width="4.7109375" style="1" customWidth="1"/>
    <col min="12046" max="12046" width="6.7109375" style="1" customWidth="1"/>
    <col min="12047" max="12287" width="3.140625" style="1"/>
    <col min="12288" max="12288" width="3" style="1" customWidth="1"/>
    <col min="12289" max="12289" width="12.5703125" style="1" customWidth="1"/>
    <col min="12290" max="12301" width="4.7109375" style="1" customWidth="1"/>
    <col min="12302" max="12302" width="6.7109375" style="1" customWidth="1"/>
    <col min="12303" max="12543" width="3.140625" style="1"/>
    <col min="12544" max="12544" width="3" style="1" customWidth="1"/>
    <col min="12545" max="12545" width="12.5703125" style="1" customWidth="1"/>
    <col min="12546" max="12557" width="4.7109375" style="1" customWidth="1"/>
    <col min="12558" max="12558" width="6.7109375" style="1" customWidth="1"/>
    <col min="12559" max="12799" width="3.140625" style="1"/>
    <col min="12800" max="12800" width="3" style="1" customWidth="1"/>
    <col min="12801" max="12801" width="12.5703125" style="1" customWidth="1"/>
    <col min="12802" max="12813" width="4.7109375" style="1" customWidth="1"/>
    <col min="12814" max="12814" width="6.7109375" style="1" customWidth="1"/>
    <col min="12815" max="13055" width="3.140625" style="1"/>
    <col min="13056" max="13056" width="3" style="1" customWidth="1"/>
    <col min="13057" max="13057" width="12.5703125" style="1" customWidth="1"/>
    <col min="13058" max="13069" width="4.7109375" style="1" customWidth="1"/>
    <col min="13070" max="13070" width="6.7109375" style="1" customWidth="1"/>
    <col min="13071" max="13311" width="3.140625" style="1"/>
    <col min="13312" max="13312" width="3" style="1" customWidth="1"/>
    <col min="13313" max="13313" width="12.5703125" style="1" customWidth="1"/>
    <col min="13314" max="13325" width="4.7109375" style="1" customWidth="1"/>
    <col min="13326" max="13326" width="6.7109375" style="1" customWidth="1"/>
    <col min="13327" max="13567" width="3.140625" style="1"/>
    <col min="13568" max="13568" width="3" style="1" customWidth="1"/>
    <col min="13569" max="13569" width="12.5703125" style="1" customWidth="1"/>
    <col min="13570" max="13581" width="4.7109375" style="1" customWidth="1"/>
    <col min="13582" max="13582" width="6.7109375" style="1" customWidth="1"/>
    <col min="13583" max="13823" width="3.140625" style="1"/>
    <col min="13824" max="13824" width="3" style="1" customWidth="1"/>
    <col min="13825" max="13825" width="12.5703125" style="1" customWidth="1"/>
    <col min="13826" max="13837" width="4.7109375" style="1" customWidth="1"/>
    <col min="13838" max="13838" width="6.7109375" style="1" customWidth="1"/>
    <col min="13839" max="14079" width="3.140625" style="1"/>
    <col min="14080" max="14080" width="3" style="1" customWidth="1"/>
    <col min="14081" max="14081" width="12.5703125" style="1" customWidth="1"/>
    <col min="14082" max="14093" width="4.7109375" style="1" customWidth="1"/>
    <col min="14094" max="14094" width="6.7109375" style="1" customWidth="1"/>
    <col min="14095" max="14335" width="3.140625" style="1"/>
    <col min="14336" max="14336" width="3" style="1" customWidth="1"/>
    <col min="14337" max="14337" width="12.5703125" style="1" customWidth="1"/>
    <col min="14338" max="14349" width="4.7109375" style="1" customWidth="1"/>
    <col min="14350" max="14350" width="6.7109375" style="1" customWidth="1"/>
    <col min="14351" max="14591" width="3.140625" style="1"/>
    <col min="14592" max="14592" width="3" style="1" customWidth="1"/>
    <col min="14593" max="14593" width="12.5703125" style="1" customWidth="1"/>
    <col min="14594" max="14605" width="4.7109375" style="1" customWidth="1"/>
    <col min="14606" max="14606" width="6.7109375" style="1" customWidth="1"/>
    <col min="14607" max="14847" width="3.140625" style="1"/>
    <col min="14848" max="14848" width="3" style="1" customWidth="1"/>
    <col min="14849" max="14849" width="12.5703125" style="1" customWidth="1"/>
    <col min="14850" max="14861" width="4.7109375" style="1" customWidth="1"/>
    <col min="14862" max="14862" width="6.7109375" style="1" customWidth="1"/>
    <col min="14863" max="15103" width="3.140625" style="1"/>
    <col min="15104" max="15104" width="3" style="1" customWidth="1"/>
    <col min="15105" max="15105" width="12.5703125" style="1" customWidth="1"/>
    <col min="15106" max="15117" width="4.7109375" style="1" customWidth="1"/>
    <col min="15118" max="15118" width="6.7109375" style="1" customWidth="1"/>
    <col min="15119" max="15359" width="3.140625" style="1"/>
    <col min="15360" max="15360" width="3" style="1" customWidth="1"/>
    <col min="15361" max="15361" width="12.5703125" style="1" customWidth="1"/>
    <col min="15362" max="15373" width="4.7109375" style="1" customWidth="1"/>
    <col min="15374" max="15374" width="6.7109375" style="1" customWidth="1"/>
    <col min="15375" max="15615" width="3.140625" style="1"/>
    <col min="15616" max="15616" width="3" style="1" customWidth="1"/>
    <col min="15617" max="15617" width="12.5703125" style="1" customWidth="1"/>
    <col min="15618" max="15629" width="4.7109375" style="1" customWidth="1"/>
    <col min="15630" max="15630" width="6.7109375" style="1" customWidth="1"/>
    <col min="15631" max="15871" width="3.140625" style="1"/>
    <col min="15872" max="15872" width="3" style="1" customWidth="1"/>
    <col min="15873" max="15873" width="12.5703125" style="1" customWidth="1"/>
    <col min="15874" max="15885" width="4.7109375" style="1" customWidth="1"/>
    <col min="15886" max="15886" width="6.7109375" style="1" customWidth="1"/>
    <col min="15887" max="16127" width="3.140625" style="1"/>
    <col min="16128" max="16128" width="3" style="1" customWidth="1"/>
    <col min="16129" max="16129" width="12.5703125" style="1" customWidth="1"/>
    <col min="16130" max="16141" width="4.7109375" style="1" customWidth="1"/>
    <col min="16142" max="16142" width="6.7109375" style="1" customWidth="1"/>
    <col min="16143" max="16384" width="3.140625" style="1"/>
  </cols>
  <sheetData>
    <row r="1" spans="1:14" ht="15" customHeight="1" x14ac:dyDescent="0.15">
      <c r="A1" s="151" t="s">
        <v>37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15" customHeight="1" x14ac:dyDescent="0.15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8.75" customHeight="1" x14ac:dyDescent="0.15">
      <c r="A3" s="152" t="s">
        <v>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ht="6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</row>
    <row r="5" spans="1:14" s="6" customFormat="1" ht="15" customHeight="1" x14ac:dyDescent="0.25">
      <c r="A5" s="4" t="s">
        <v>2</v>
      </c>
      <c r="B5" s="5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5">
        <v>2021</v>
      </c>
    </row>
    <row r="6" spans="1:14" s="11" customFormat="1" ht="6" customHeight="1" x14ac:dyDescent="0.1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10"/>
    </row>
    <row r="7" spans="1:14" s="12" customFormat="1" ht="15" customHeight="1" x14ac:dyDescent="0.15">
      <c r="A7" s="12" t="s">
        <v>15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</row>
    <row r="8" spans="1:14" s="11" customFormat="1" ht="15" customHeight="1" x14ac:dyDescent="0.15">
      <c r="A8" s="11" t="s">
        <v>16</v>
      </c>
      <c r="B8" s="15">
        <v>121.96177299999999</v>
      </c>
      <c r="C8" s="15">
        <v>104.46074899999998</v>
      </c>
      <c r="D8" s="15">
        <v>120.15786900000001</v>
      </c>
      <c r="E8" s="15">
        <v>109.566395</v>
      </c>
      <c r="F8" s="15">
        <v>83.184135999999995</v>
      </c>
      <c r="G8" s="15">
        <v>61.693004000000002</v>
      </c>
      <c r="H8" s="15">
        <v>57.347420999999997</v>
      </c>
      <c r="I8" s="15">
        <v>47.927622000000007</v>
      </c>
      <c r="J8" s="15">
        <v>52.911777999999998</v>
      </c>
      <c r="K8" s="15">
        <v>64.897754999999989</v>
      </c>
      <c r="L8" s="15">
        <v>70.37329299999999</v>
      </c>
      <c r="M8" s="15">
        <v>119.433668</v>
      </c>
      <c r="N8" s="16">
        <f t="shared" ref="N8:N15" si="0">+SUM(B8:M8)</f>
        <v>1013.915463</v>
      </c>
    </row>
    <row r="9" spans="1:14" s="11" customFormat="1" ht="15" customHeight="1" x14ac:dyDescent="0.15">
      <c r="A9" s="11" t="s">
        <v>17</v>
      </c>
      <c r="B9" s="15">
        <v>159.64003399999999</v>
      </c>
      <c r="C9" s="15">
        <v>156.727542</v>
      </c>
      <c r="D9" s="15">
        <v>158.688605</v>
      </c>
      <c r="E9" s="15">
        <v>174.54349400000001</v>
      </c>
      <c r="F9" s="15">
        <v>99.069635000000005</v>
      </c>
      <c r="G9" s="15">
        <v>139.73205399999998</v>
      </c>
      <c r="H9" s="15">
        <v>138.63023499999997</v>
      </c>
      <c r="I9" s="15">
        <v>137.794161</v>
      </c>
      <c r="J9" s="15">
        <v>122.608694</v>
      </c>
      <c r="K9" s="15">
        <v>122.8456</v>
      </c>
      <c r="L9" s="15">
        <v>75.189099999999996</v>
      </c>
      <c r="M9" s="15">
        <v>146.91720000000001</v>
      </c>
      <c r="N9" s="16">
        <f t="shared" si="0"/>
        <v>1632.3863540000002</v>
      </c>
    </row>
    <row r="10" spans="1:14" s="11" customFormat="1" ht="15" customHeight="1" x14ac:dyDescent="0.15">
      <c r="A10" s="11" t="s">
        <v>18</v>
      </c>
      <c r="B10" s="15">
        <v>6.8864749999999999</v>
      </c>
      <c r="C10" s="15">
        <v>5.9263919999999999</v>
      </c>
      <c r="D10" s="15">
        <v>6.4239990000000002</v>
      </c>
      <c r="E10" s="15">
        <v>6.0001299999999995</v>
      </c>
      <c r="F10" s="15">
        <v>5.7991260000000002</v>
      </c>
      <c r="G10" s="15">
        <v>5.9351560000000001</v>
      </c>
      <c r="H10" s="15">
        <v>6.0847650000000009</v>
      </c>
      <c r="I10" s="15">
        <v>5.5551579999999996</v>
      </c>
      <c r="J10" s="15">
        <v>5.4825309999999998</v>
      </c>
      <c r="K10" s="15">
        <v>4.8255440000000007</v>
      </c>
      <c r="L10" s="15">
        <v>5.2180490000000006</v>
      </c>
      <c r="M10" s="15">
        <v>7.5203320000000007</v>
      </c>
      <c r="N10" s="16">
        <f t="shared" si="0"/>
        <v>71.657657</v>
      </c>
    </row>
    <row r="11" spans="1:14" s="11" customFormat="1" ht="15" customHeight="1" x14ac:dyDescent="0.15">
      <c r="A11" s="11" t="s">
        <v>19</v>
      </c>
      <c r="B11" s="15">
        <v>58.123868800000018</v>
      </c>
      <c r="C11" s="15">
        <v>48.489799999999995</v>
      </c>
      <c r="D11" s="15">
        <v>55.234046000000006</v>
      </c>
      <c r="E11" s="15">
        <v>43.931877999999998</v>
      </c>
      <c r="F11" s="15">
        <v>16.3476</v>
      </c>
      <c r="G11" s="15">
        <v>5.8671560000000325</v>
      </c>
      <c r="H11" s="15">
        <v>6.6742909999999807</v>
      </c>
      <c r="I11" s="15">
        <v>10.772653000000012</v>
      </c>
      <c r="J11" s="15">
        <v>13.640181999999946</v>
      </c>
      <c r="K11" s="15">
        <v>12.131719</v>
      </c>
      <c r="L11" s="15">
        <v>18.502349999999979</v>
      </c>
      <c r="M11" s="15">
        <v>53.601085999999974</v>
      </c>
      <c r="N11" s="16">
        <f t="shared" si="0"/>
        <v>343.31662979999987</v>
      </c>
    </row>
    <row r="12" spans="1:14" s="11" customFormat="1" ht="15" customHeight="1" x14ac:dyDescent="0.15">
      <c r="A12" s="11" t="s">
        <v>20</v>
      </c>
      <c r="B12" s="15">
        <v>0.83160000000000012</v>
      </c>
      <c r="C12" s="15">
        <v>1.1259999999999999</v>
      </c>
      <c r="D12" s="15">
        <v>1.1795999999999998</v>
      </c>
      <c r="E12" s="15">
        <v>1.2844</v>
      </c>
      <c r="F12" s="15">
        <v>0.80459999999999998</v>
      </c>
      <c r="G12" s="15">
        <v>0.64929999999999999</v>
      </c>
      <c r="H12" s="15">
        <v>0.51339999999999997</v>
      </c>
      <c r="I12" s="15">
        <v>0.42129999999999995</v>
      </c>
      <c r="J12" s="15">
        <v>0.33839999999999998</v>
      </c>
      <c r="K12" s="15">
        <v>0.26789999999999997</v>
      </c>
      <c r="L12" s="15">
        <v>0.39529999999999993</v>
      </c>
      <c r="M12" s="15">
        <v>0.66359999999999997</v>
      </c>
      <c r="N12" s="16">
        <f t="shared" si="0"/>
        <v>8.4753999999999987</v>
      </c>
    </row>
    <row r="13" spans="1:14" s="11" customFormat="1" ht="15" customHeight="1" x14ac:dyDescent="0.15">
      <c r="A13" s="11" t="s">
        <v>21</v>
      </c>
      <c r="B13" s="15">
        <v>3.32687</v>
      </c>
      <c r="C13" s="15">
        <v>2.80925</v>
      </c>
      <c r="D13" s="15">
        <v>1.8765099999999999</v>
      </c>
      <c r="E13" s="15">
        <v>1.8510499999999999</v>
      </c>
      <c r="F13" s="15">
        <v>1.4211800000000001</v>
      </c>
      <c r="G13" s="15">
        <v>1.3526199999999999</v>
      </c>
      <c r="H13" s="15">
        <v>1.4114800000000001</v>
      </c>
      <c r="I13" s="15">
        <v>1.36429</v>
      </c>
      <c r="J13" s="15">
        <v>1.4659200000000001</v>
      </c>
      <c r="K13" s="15">
        <v>1.3181700000000001</v>
      </c>
      <c r="L13" s="15">
        <v>1.48319</v>
      </c>
      <c r="M13" s="15">
        <v>2.0170629999999998</v>
      </c>
      <c r="N13" s="16">
        <f t="shared" si="0"/>
        <v>21.697592999999998</v>
      </c>
    </row>
    <row r="14" spans="1:14" s="11" customFormat="1" ht="15" customHeight="1" x14ac:dyDescent="0.15">
      <c r="A14" s="11" t="s">
        <v>22</v>
      </c>
      <c r="B14" s="15">
        <v>4.5170837999999938</v>
      </c>
      <c r="C14" s="15">
        <v>3.7407420000000018</v>
      </c>
      <c r="D14" s="15">
        <v>4.911877800000001</v>
      </c>
      <c r="E14" s="15">
        <v>3.3495065999999998</v>
      </c>
      <c r="F14" s="15">
        <v>1.2542849999999981</v>
      </c>
      <c r="G14" s="15">
        <v>0.7238322000000007</v>
      </c>
      <c r="H14" s="15">
        <v>0.5456376000000005</v>
      </c>
      <c r="I14" s="15">
        <v>0.5634360000000006</v>
      </c>
      <c r="J14" s="15">
        <v>0.54058319999999593</v>
      </c>
      <c r="K14" s="15">
        <v>0.56989980000000373</v>
      </c>
      <c r="L14" s="15">
        <v>0.86039279999999685</v>
      </c>
      <c r="M14" s="15">
        <v>4.1079689999999989</v>
      </c>
      <c r="N14" s="16">
        <f t="shared" si="0"/>
        <v>25.68524579999999</v>
      </c>
    </row>
    <row r="15" spans="1:14" s="11" customFormat="1" ht="15" customHeight="1" x14ac:dyDescent="0.15">
      <c r="A15" s="11" t="s">
        <v>23</v>
      </c>
      <c r="B15" s="15">
        <v>4.0211509999999997</v>
      </c>
      <c r="C15" s="15">
        <v>3.3996489999999997</v>
      </c>
      <c r="D15" s="15">
        <v>5.0267200000000001</v>
      </c>
      <c r="E15" s="15">
        <v>5.8326560000000001</v>
      </c>
      <c r="F15" s="15">
        <v>10.584413</v>
      </c>
      <c r="G15" s="15">
        <v>11.362418999999999</v>
      </c>
      <c r="H15" s="15">
        <v>13.479004999999999</v>
      </c>
      <c r="I15" s="15">
        <v>14.491627000000001</v>
      </c>
      <c r="J15" s="15">
        <v>13.917504999999998</v>
      </c>
      <c r="K15" s="15">
        <v>14.548181000000001</v>
      </c>
      <c r="L15" s="15">
        <v>8.6021420000000006</v>
      </c>
      <c r="M15" s="15">
        <v>10.499457</v>
      </c>
      <c r="N15" s="16">
        <f t="shared" si="0"/>
        <v>115.76492500000001</v>
      </c>
    </row>
    <row r="16" spans="1:14" s="12" customFormat="1" ht="15" customHeight="1" x14ac:dyDescent="0.15">
      <c r="A16" s="17" t="s">
        <v>24</v>
      </c>
      <c r="B16" s="18">
        <f>+SUM(B8:B15)</f>
        <v>359.30885559999996</v>
      </c>
      <c r="C16" s="18">
        <f>+SUM(C8:C15)</f>
        <v>326.68012400000003</v>
      </c>
      <c r="D16" s="18">
        <f t="shared" ref="D16:M16" si="1">+SUM(D8:D15)</f>
        <v>353.49922679999997</v>
      </c>
      <c r="E16" s="18">
        <f t="shared" si="1"/>
        <v>346.35950959999997</v>
      </c>
      <c r="F16" s="18">
        <f t="shared" si="1"/>
        <v>218.46497500000001</v>
      </c>
      <c r="G16" s="18">
        <f t="shared" si="1"/>
        <v>227.31554120000001</v>
      </c>
      <c r="H16" s="18">
        <f t="shared" si="1"/>
        <v>224.68623459999995</v>
      </c>
      <c r="I16" s="18">
        <f t="shared" si="1"/>
        <v>218.89024700000004</v>
      </c>
      <c r="J16" s="18">
        <f t="shared" si="1"/>
        <v>210.90559319999994</v>
      </c>
      <c r="K16" s="18">
        <f t="shared" si="1"/>
        <v>221.40476880000003</v>
      </c>
      <c r="L16" s="18">
        <f t="shared" si="1"/>
        <v>180.62381679999999</v>
      </c>
      <c r="M16" s="18">
        <f t="shared" si="1"/>
        <v>344.76037499999995</v>
      </c>
      <c r="N16" s="19">
        <f>+SUM(B16:M16)</f>
        <v>3232.8992675999998</v>
      </c>
    </row>
    <row r="17" spans="1:15" s="12" customFormat="1" ht="15" customHeight="1" x14ac:dyDescent="0.15">
      <c r="A17" s="20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2"/>
      <c r="N17" s="22"/>
    </row>
    <row r="18" spans="1:15" s="11" customFormat="1" ht="15" customHeight="1" x14ac:dyDescent="0.15">
      <c r="A18" s="11" t="s">
        <v>26</v>
      </c>
      <c r="B18" s="15">
        <v>0.31481300000008194</v>
      </c>
      <c r="C18" s="15">
        <v>1.7624960000000427</v>
      </c>
      <c r="D18" s="15">
        <v>1.2395070000002162</v>
      </c>
      <c r="E18" s="15">
        <v>0</v>
      </c>
      <c r="F18" s="15">
        <v>0.12012299999967219</v>
      </c>
      <c r="G18" s="15">
        <v>7.0349000000162004E-2</v>
      </c>
      <c r="H18" s="15">
        <v>4.497757</v>
      </c>
      <c r="I18" s="15">
        <v>2.5321449999997858</v>
      </c>
      <c r="J18" s="15">
        <v>1.4477310000006109</v>
      </c>
      <c r="K18" s="15">
        <v>0</v>
      </c>
      <c r="L18" s="15">
        <v>1.728</v>
      </c>
      <c r="M18" s="15">
        <v>1.0565090000000783</v>
      </c>
      <c r="N18" s="16">
        <f t="shared" ref="N18:N21" si="2">+SUM(B18:M18)</f>
        <v>14.769430000000648</v>
      </c>
    </row>
    <row r="19" spans="1:15" s="11" customFormat="1" ht="15" customHeight="1" x14ac:dyDescent="0.15">
      <c r="A19" s="11" t="s">
        <v>16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6">
        <f t="shared" si="2"/>
        <v>0</v>
      </c>
    </row>
    <row r="20" spans="1:15" s="11" customFormat="1" ht="15" customHeight="1" x14ac:dyDescent="0.15">
      <c r="A20" s="11" t="s">
        <v>22</v>
      </c>
      <c r="B20" s="15">
        <v>128.610398398</v>
      </c>
      <c r="C20" s="15">
        <v>112.02173329000001</v>
      </c>
      <c r="D20" s="15">
        <v>131.34330815500002</v>
      </c>
      <c r="E20" s="15">
        <v>63.875155265000004</v>
      </c>
      <c r="F20" s="15">
        <v>136.78945199999998</v>
      </c>
      <c r="G20" s="15">
        <v>123.37267199999999</v>
      </c>
      <c r="H20" s="15">
        <v>104.61639017500001</v>
      </c>
      <c r="I20" s="15">
        <v>18.022649995000002</v>
      </c>
      <c r="J20" s="15">
        <v>25.500358970000001</v>
      </c>
      <c r="K20" s="15">
        <v>33.837002124999998</v>
      </c>
      <c r="L20" s="15">
        <v>27.75512475</v>
      </c>
      <c r="M20" s="15">
        <v>31.798170415000001</v>
      </c>
      <c r="N20" s="16">
        <f t="shared" si="2"/>
        <v>937.542415538</v>
      </c>
    </row>
    <row r="21" spans="1:15" s="11" customFormat="1" ht="15" customHeight="1" x14ac:dyDescent="0.15">
      <c r="A21" s="11" t="s">
        <v>27</v>
      </c>
      <c r="B21" s="15">
        <v>22.838512600000044</v>
      </c>
      <c r="C21" s="15">
        <v>43.785363799999985</v>
      </c>
      <c r="D21" s="15">
        <v>38.153234899999958</v>
      </c>
      <c r="E21" s="15">
        <v>5.8511027000000952</v>
      </c>
      <c r="F21" s="15">
        <v>30.142465700000031</v>
      </c>
      <c r="G21" s="15">
        <v>29.627735699999885</v>
      </c>
      <c r="H21" s="15">
        <v>41.981896400000082</v>
      </c>
      <c r="I21" s="15">
        <v>46.874769799999982</v>
      </c>
      <c r="J21" s="15">
        <v>32.547908499999963</v>
      </c>
      <c r="K21" s="15">
        <v>36.082663400000001</v>
      </c>
      <c r="L21" s="15">
        <v>23.738033099999996</v>
      </c>
      <c r="M21" s="15">
        <v>0.78878220000000154</v>
      </c>
      <c r="N21" s="16">
        <f t="shared" si="2"/>
        <v>352.4124688</v>
      </c>
    </row>
    <row r="22" spans="1:15" s="11" customFormat="1" ht="15" customHeight="1" x14ac:dyDescent="0.15">
      <c r="A22" s="11" t="s">
        <v>28</v>
      </c>
      <c r="B22" s="15">
        <v>258.95499999999998</v>
      </c>
      <c r="C22" s="15">
        <v>231.13062360000004</v>
      </c>
      <c r="D22" s="15">
        <v>292.58399999999995</v>
      </c>
      <c r="E22" s="15">
        <v>353.91999999999996</v>
      </c>
      <c r="F22" s="15">
        <v>383.16519999999991</v>
      </c>
      <c r="G22" s="15">
        <v>330.76800000000003</v>
      </c>
      <c r="H22" s="15">
        <v>360.92823999999882</v>
      </c>
      <c r="I22" s="15">
        <v>455.12400000000002</v>
      </c>
      <c r="J22" s="15">
        <v>497.00819999999999</v>
      </c>
      <c r="K22" s="15">
        <v>533.26</v>
      </c>
      <c r="L22" s="15">
        <v>560.30799999999999</v>
      </c>
      <c r="M22" s="15">
        <v>477.13599999999997</v>
      </c>
      <c r="N22" s="16">
        <f>+SUM(B22:M22)</f>
        <v>4734.2872635999993</v>
      </c>
    </row>
    <row r="23" spans="1:15" s="11" customFormat="1" ht="15" customHeight="1" x14ac:dyDescent="0.15">
      <c r="A23" s="11" t="s">
        <v>23</v>
      </c>
      <c r="B23" s="15">
        <v>3.9639284299999997</v>
      </c>
      <c r="C23" s="15">
        <v>4.0070482199999979</v>
      </c>
      <c r="D23" s="15">
        <v>4.2772714700000005</v>
      </c>
      <c r="E23" s="15">
        <v>4.2872384499999994</v>
      </c>
      <c r="F23" s="15">
        <v>3.5192579800000003</v>
      </c>
      <c r="G23" s="15">
        <v>3.37390218</v>
      </c>
      <c r="H23" s="15">
        <v>3.1253559699999998</v>
      </c>
      <c r="I23" s="15">
        <v>3.6745717299999998</v>
      </c>
      <c r="J23" s="15">
        <v>4.3842310099999997</v>
      </c>
      <c r="K23" s="15">
        <v>3.7702063699999999</v>
      </c>
      <c r="L23" s="15">
        <v>3.3703030999999997</v>
      </c>
      <c r="M23" s="15">
        <v>4.0415312999999999</v>
      </c>
      <c r="N23" s="16">
        <f>+SUM(B23:M23)</f>
        <v>45.794846209999996</v>
      </c>
    </row>
    <row r="24" spans="1:15" s="12" customFormat="1" ht="15" customHeight="1" x14ac:dyDescent="0.15">
      <c r="A24" s="17" t="s">
        <v>29</v>
      </c>
      <c r="B24" s="18">
        <f>+SUM(B18:B23)</f>
        <v>414.6826524280001</v>
      </c>
      <c r="C24" s="18">
        <f t="shared" ref="C24:M24" si="3">+SUM(C18:C23)</f>
        <v>392.70726491000005</v>
      </c>
      <c r="D24" s="18">
        <f t="shared" si="3"/>
        <v>467.59732152500015</v>
      </c>
      <c r="E24" s="18">
        <f t="shared" si="3"/>
        <v>427.93349641500009</v>
      </c>
      <c r="F24" s="18">
        <f t="shared" si="3"/>
        <v>553.73649867999961</v>
      </c>
      <c r="G24" s="18">
        <f t="shared" si="3"/>
        <v>487.21265888000011</v>
      </c>
      <c r="H24" s="18">
        <f t="shared" si="3"/>
        <v>515.14963954499888</v>
      </c>
      <c r="I24" s="18">
        <f t="shared" si="3"/>
        <v>526.22813652499985</v>
      </c>
      <c r="J24" s="18">
        <f t="shared" si="3"/>
        <v>560.88842948000058</v>
      </c>
      <c r="K24" s="18">
        <f t="shared" si="3"/>
        <v>606.949871895</v>
      </c>
      <c r="L24" s="18">
        <f t="shared" si="3"/>
        <v>616.89946095000005</v>
      </c>
      <c r="M24" s="18">
        <f t="shared" si="3"/>
        <v>514.82099291500003</v>
      </c>
      <c r="N24" s="19">
        <f>+SUM(N18:N23)</f>
        <v>6084.8064241479997</v>
      </c>
    </row>
    <row r="25" spans="1:15" s="12" customFormat="1" ht="15" customHeight="1" x14ac:dyDescent="0.15">
      <c r="A25" s="12" t="s">
        <v>30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/>
      <c r="N25" s="24"/>
    </row>
    <row r="26" spans="1:15" s="12" customFormat="1" ht="15" customHeight="1" x14ac:dyDescent="0.15">
      <c r="A26" s="11" t="s">
        <v>17</v>
      </c>
      <c r="B26" s="25">
        <v>4.2678349999999998</v>
      </c>
      <c r="C26" s="25">
        <v>1.5171079999999999</v>
      </c>
      <c r="D26" s="25">
        <v>2.3918159999999999</v>
      </c>
      <c r="E26" s="25">
        <v>3.7359769999999997</v>
      </c>
      <c r="F26" s="25">
        <v>5.154763</v>
      </c>
      <c r="G26" s="25">
        <v>6.0001639999999998</v>
      </c>
      <c r="H26" s="25">
        <v>5.417427</v>
      </c>
      <c r="I26" s="25">
        <v>7.4883149999999992</v>
      </c>
      <c r="J26" s="25">
        <v>10.838134</v>
      </c>
      <c r="K26" s="25">
        <v>7.4201999999999995</v>
      </c>
      <c r="L26" s="25">
        <v>2.4221999999999997</v>
      </c>
      <c r="M26" s="25">
        <v>1.1020000000000001</v>
      </c>
      <c r="N26" s="16">
        <f>+SUM(B26:M26)</f>
        <v>57.755938999999991</v>
      </c>
    </row>
    <row r="27" spans="1:15" s="12" customFormat="1" ht="15" customHeight="1" x14ac:dyDescent="0.15">
      <c r="A27" s="11" t="s">
        <v>23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13.01159</v>
      </c>
      <c r="K27" s="25">
        <v>7.5454559999999997</v>
      </c>
      <c r="L27" s="25">
        <v>20.510178000000003</v>
      </c>
      <c r="M27" s="25">
        <v>20.799855999999998</v>
      </c>
      <c r="N27" s="16">
        <f>+SUM(B27:M27)</f>
        <v>61.867080000000001</v>
      </c>
      <c r="O27" s="26"/>
    </row>
    <row r="28" spans="1:15" s="12" customFormat="1" ht="15" customHeight="1" x14ac:dyDescent="0.15">
      <c r="A28" s="12" t="s">
        <v>31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6"/>
    </row>
    <row r="29" spans="1:15" s="12" customFormat="1" ht="15" customHeight="1" x14ac:dyDescent="0.15">
      <c r="A29" s="11" t="s">
        <v>22</v>
      </c>
      <c r="B29" s="25">
        <v>11.841795000000001</v>
      </c>
      <c r="C29" s="25">
        <v>11.443878250000001</v>
      </c>
      <c r="D29" s="25">
        <v>12.483070249999999</v>
      </c>
      <c r="E29" s="25">
        <v>12.743449250000001</v>
      </c>
      <c r="F29" s="25">
        <v>12.333373999999999</v>
      </c>
      <c r="G29" s="25">
        <v>11.906057749999999</v>
      </c>
      <c r="H29" s="25">
        <v>12.584910749999999</v>
      </c>
      <c r="I29" s="25">
        <v>13.954750000000001</v>
      </c>
      <c r="J29" s="25">
        <v>13.508675999999999</v>
      </c>
      <c r="K29" s="25">
        <v>14.43511775</v>
      </c>
      <c r="L29" s="25">
        <v>12.834331500000001</v>
      </c>
      <c r="M29" s="25">
        <v>10.599453499999999</v>
      </c>
      <c r="N29" s="16">
        <f>+SUM(B29:M29)</f>
        <v>150.66886400000001</v>
      </c>
    </row>
    <row r="30" spans="1:15" s="12" customFormat="1" ht="15" customHeight="1" x14ac:dyDescent="0.15">
      <c r="A30" s="11" t="s">
        <v>23</v>
      </c>
      <c r="B30" s="25">
        <v>9.3209549999999997</v>
      </c>
      <c r="C30" s="25">
        <v>13.862689750000001</v>
      </c>
      <c r="D30" s="25">
        <v>14.657346749999999</v>
      </c>
      <c r="E30" s="25">
        <v>16.855796249999997</v>
      </c>
      <c r="F30" s="25">
        <v>17.284071750000003</v>
      </c>
      <c r="G30" s="25">
        <v>17.340043000000001</v>
      </c>
      <c r="H30" s="25">
        <v>18.044974499999999</v>
      </c>
      <c r="I30" s="25">
        <v>19.462722750000001</v>
      </c>
      <c r="J30" s="25">
        <v>18.447132750000002</v>
      </c>
      <c r="K30" s="25">
        <v>19.593762750000003</v>
      </c>
      <c r="L30" s="25">
        <v>16.53277525</v>
      </c>
      <c r="M30" s="25">
        <v>13.88973975</v>
      </c>
      <c r="N30" s="16">
        <f>+SUM(B30:M30)</f>
        <v>195.29201024999998</v>
      </c>
    </row>
    <row r="31" spans="1:15" s="12" customFormat="1" ht="15" customHeight="1" x14ac:dyDescent="0.15">
      <c r="A31" s="12" t="s">
        <v>32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16"/>
      <c r="N31" s="16"/>
    </row>
    <row r="32" spans="1:15" s="12" customFormat="1" ht="15" customHeight="1" x14ac:dyDescent="0.15">
      <c r="A32" s="11" t="s">
        <v>22</v>
      </c>
      <c r="B32" s="25">
        <v>0</v>
      </c>
      <c r="C32" s="25">
        <v>0</v>
      </c>
      <c r="D32" s="25">
        <v>0</v>
      </c>
      <c r="E32" s="25">
        <v>0</v>
      </c>
      <c r="F32" s="25">
        <v>2.0514220000000001</v>
      </c>
      <c r="G32" s="25">
        <v>13.118732999999999</v>
      </c>
      <c r="H32" s="25">
        <v>27.521203140000001</v>
      </c>
      <c r="I32" s="25">
        <v>25.655475318999997</v>
      </c>
      <c r="J32" s="25">
        <v>22.351441268000002</v>
      </c>
      <c r="K32" s="25">
        <v>17.509479599999999</v>
      </c>
      <c r="L32" s="25">
        <v>6.1418729999999995</v>
      </c>
      <c r="M32" s="25">
        <v>4.38968924</v>
      </c>
      <c r="N32" s="16">
        <f>+SUM(B32:M32)</f>
        <v>118.739316567</v>
      </c>
    </row>
    <row r="33" spans="1:47" s="12" customFormat="1" ht="15" customHeight="1" x14ac:dyDescent="0.15">
      <c r="A33" s="11" t="s">
        <v>33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9.1910000000000007</v>
      </c>
      <c r="H33" s="25">
        <v>13.419</v>
      </c>
      <c r="I33" s="25">
        <v>11.721</v>
      </c>
      <c r="J33" s="25">
        <v>13.818</v>
      </c>
      <c r="K33" s="25">
        <v>12.923</v>
      </c>
      <c r="L33" s="25">
        <v>3.077</v>
      </c>
      <c r="M33" s="25">
        <v>0</v>
      </c>
      <c r="N33" s="16">
        <f>+SUM(B33:M33)</f>
        <v>64.149000000000001</v>
      </c>
    </row>
    <row r="34" spans="1:47" s="12" customFormat="1" ht="15" customHeight="1" x14ac:dyDescent="0.15">
      <c r="A34" s="17" t="s">
        <v>34</v>
      </c>
      <c r="B34" s="23">
        <f>SUM(B26:B33)</f>
        <v>25.430585000000001</v>
      </c>
      <c r="C34" s="23">
        <f t="shared" ref="C34:N34" si="4">SUM(C26:C33)</f>
        <v>26.823676000000003</v>
      </c>
      <c r="D34" s="23">
        <f t="shared" si="4"/>
        <v>29.532232999999998</v>
      </c>
      <c r="E34" s="23">
        <f t="shared" si="4"/>
        <v>33.3352225</v>
      </c>
      <c r="F34" s="23">
        <f t="shared" si="4"/>
        <v>36.823630750000007</v>
      </c>
      <c r="G34" s="23">
        <f t="shared" si="4"/>
        <v>57.555997750000003</v>
      </c>
      <c r="H34" s="23">
        <f t="shared" si="4"/>
        <v>76.987515389999999</v>
      </c>
      <c r="I34" s="23">
        <f t="shared" si="4"/>
        <v>78.28226306900001</v>
      </c>
      <c r="J34" s="23">
        <f t="shared" si="4"/>
        <v>91.974974017999997</v>
      </c>
      <c r="K34" s="23">
        <f t="shared" si="4"/>
        <v>79.427016100000003</v>
      </c>
      <c r="L34" s="23">
        <f t="shared" si="4"/>
        <v>61.51835775</v>
      </c>
      <c r="M34" s="23">
        <f t="shared" si="4"/>
        <v>50.780738489999997</v>
      </c>
      <c r="N34" s="19">
        <f t="shared" si="4"/>
        <v>648.47220981699991</v>
      </c>
    </row>
    <row r="35" spans="1:47" s="30" customFormat="1" ht="21" customHeight="1" x14ac:dyDescent="0.25">
      <c r="A35" s="27" t="s">
        <v>35</v>
      </c>
      <c r="B35" s="28">
        <f t="shared" ref="B35:N35" si="5">+B16+B34+B24</f>
        <v>799.42209302800006</v>
      </c>
      <c r="C35" s="28">
        <f t="shared" si="5"/>
        <v>746.21106491</v>
      </c>
      <c r="D35" s="28">
        <f t="shared" si="5"/>
        <v>850.62878132500009</v>
      </c>
      <c r="E35" s="28">
        <f t="shared" si="5"/>
        <v>807.62822851500005</v>
      </c>
      <c r="F35" s="28">
        <f t="shared" si="5"/>
        <v>809.0251044299996</v>
      </c>
      <c r="G35" s="28">
        <f t="shared" si="5"/>
        <v>772.08419783000011</v>
      </c>
      <c r="H35" s="28">
        <f t="shared" si="5"/>
        <v>816.8233895349988</v>
      </c>
      <c r="I35" s="28">
        <f t="shared" si="5"/>
        <v>823.40064659399991</v>
      </c>
      <c r="J35" s="28">
        <f t="shared" si="5"/>
        <v>863.76899669800059</v>
      </c>
      <c r="K35" s="28">
        <f t="shared" si="5"/>
        <v>907.781656795</v>
      </c>
      <c r="L35" s="28">
        <f t="shared" si="5"/>
        <v>859.04163549999998</v>
      </c>
      <c r="M35" s="28">
        <f t="shared" si="5"/>
        <v>910.36210640499996</v>
      </c>
      <c r="N35" s="29">
        <f t="shared" si="5"/>
        <v>9966.177901564999</v>
      </c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</row>
    <row r="36" spans="1:47" ht="10.5" customHeight="1" x14ac:dyDescent="0.15">
      <c r="A36" s="153" t="s">
        <v>36</v>
      </c>
      <c r="B36" s="153"/>
      <c r="C36" s="153"/>
      <c r="D36" s="153"/>
      <c r="E36" s="153"/>
      <c r="F36" s="153"/>
      <c r="G36" s="153"/>
      <c r="H36" s="153"/>
      <c r="I36" s="153"/>
      <c r="N36" s="11"/>
    </row>
    <row r="37" spans="1:47" ht="19.5" customHeight="1" x14ac:dyDescent="0.1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</row>
    <row r="38" spans="1:47" x14ac:dyDescent="0.15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75" spans="2:14" x14ac:dyDescent="0.15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2:14" s="34" customFormat="1" x14ac:dyDescent="0.15"/>
    <row r="77" spans="2:14" s="34" customFormat="1" x14ac:dyDescent="0.15"/>
    <row r="78" spans="2:14" s="34" customFormat="1" x14ac:dyDescent="0.15"/>
    <row r="79" spans="2:14" s="34" customFormat="1" x14ac:dyDescent="0.15"/>
    <row r="80" spans="2:14" s="34" customFormat="1" x14ac:dyDescent="0.15"/>
    <row r="81" spans="2:14" s="34" customForma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</sheetData>
  <mergeCells count="5">
    <mergeCell ref="A1:N1"/>
    <mergeCell ref="A2:N2"/>
    <mergeCell ref="A3:N3"/>
    <mergeCell ref="A36:I36"/>
    <mergeCell ref="A37:N37"/>
  </mergeCells>
  <printOptions horizontalCentered="1"/>
  <pageMargins left="0.98425196850393704" right="0.78740157480314965" top="0.78740157480314965" bottom="0.78740157480314965" header="0" footer="0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I119"/>
  <sheetViews>
    <sheetView tabSelected="1" zoomScale="115" zoomScaleNormal="115" workbookViewId="0">
      <selection activeCell="A3" sqref="A3:O3"/>
    </sheetView>
  </sheetViews>
  <sheetFormatPr baseColWidth="10" defaultColWidth="10.28515625" defaultRowHeight="11.25" x14ac:dyDescent="0.25"/>
  <cols>
    <col min="1" max="1" width="28.140625" style="107" customWidth="1"/>
    <col min="2" max="2" width="30.28515625" style="107" bestFit="1" customWidth="1"/>
    <col min="3" max="4" width="6.42578125" style="107" customWidth="1"/>
    <col min="5" max="5" width="8.5703125" style="107" bestFit="1" customWidth="1"/>
    <col min="6" max="6" width="7" style="107" customWidth="1"/>
    <col min="7" max="7" width="6.5703125" style="107" customWidth="1"/>
    <col min="8" max="8" width="7.140625" style="107" customWidth="1"/>
    <col min="9" max="10" width="6.5703125" style="107" customWidth="1"/>
    <col min="11" max="12" width="6.42578125" style="107" customWidth="1"/>
    <col min="13" max="13" width="6.28515625" style="107" customWidth="1"/>
    <col min="14" max="14" width="6.5703125" style="107" customWidth="1"/>
    <col min="15" max="15" width="7.5703125" style="107" customWidth="1"/>
    <col min="16" max="16" width="9.28515625" style="35" customWidth="1"/>
    <col min="17" max="17" width="8.140625" style="35" customWidth="1"/>
    <col min="18" max="18" width="9" style="35" customWidth="1"/>
    <col min="19" max="19" width="8.28515625" style="35" customWidth="1"/>
    <col min="20" max="20" width="7.140625" style="35" customWidth="1"/>
    <col min="21" max="34" width="10.28515625" style="35"/>
    <col min="35" max="35" width="10.28515625" style="36"/>
    <col min="36" max="256" width="10.28515625" style="37"/>
    <col min="257" max="257" width="19.7109375" style="37" customWidth="1"/>
    <col min="258" max="258" width="20.7109375" style="37" customWidth="1"/>
    <col min="259" max="270" width="5.7109375" style="37" customWidth="1"/>
    <col min="271" max="271" width="8.85546875" style="37" customWidth="1"/>
    <col min="272" max="272" width="17.42578125" style="37" bestFit="1" customWidth="1"/>
    <col min="273" max="512" width="10.28515625" style="37"/>
    <col min="513" max="513" width="19.7109375" style="37" customWidth="1"/>
    <col min="514" max="514" width="20.7109375" style="37" customWidth="1"/>
    <col min="515" max="526" width="5.7109375" style="37" customWidth="1"/>
    <col min="527" max="527" width="8.85546875" style="37" customWidth="1"/>
    <col min="528" max="528" width="17.42578125" style="37" bestFit="1" customWidth="1"/>
    <col min="529" max="768" width="10.28515625" style="37"/>
    <col min="769" max="769" width="19.7109375" style="37" customWidth="1"/>
    <col min="770" max="770" width="20.7109375" style="37" customWidth="1"/>
    <col min="771" max="782" width="5.7109375" style="37" customWidth="1"/>
    <col min="783" max="783" width="8.85546875" style="37" customWidth="1"/>
    <col min="784" max="784" width="17.42578125" style="37" bestFit="1" customWidth="1"/>
    <col min="785" max="1024" width="10.28515625" style="37"/>
    <col min="1025" max="1025" width="19.7109375" style="37" customWidth="1"/>
    <col min="1026" max="1026" width="20.7109375" style="37" customWidth="1"/>
    <col min="1027" max="1038" width="5.7109375" style="37" customWidth="1"/>
    <col min="1039" max="1039" width="8.85546875" style="37" customWidth="1"/>
    <col min="1040" max="1040" width="17.42578125" style="37" bestFit="1" customWidth="1"/>
    <col min="1041" max="1280" width="10.28515625" style="37"/>
    <col min="1281" max="1281" width="19.7109375" style="37" customWidth="1"/>
    <col min="1282" max="1282" width="20.7109375" style="37" customWidth="1"/>
    <col min="1283" max="1294" width="5.7109375" style="37" customWidth="1"/>
    <col min="1295" max="1295" width="8.85546875" style="37" customWidth="1"/>
    <col min="1296" max="1296" width="17.42578125" style="37" bestFit="1" customWidth="1"/>
    <col min="1297" max="1536" width="10.28515625" style="37"/>
    <col min="1537" max="1537" width="19.7109375" style="37" customWidth="1"/>
    <col min="1538" max="1538" width="20.7109375" style="37" customWidth="1"/>
    <col min="1539" max="1550" width="5.7109375" style="37" customWidth="1"/>
    <col min="1551" max="1551" width="8.85546875" style="37" customWidth="1"/>
    <col min="1552" max="1552" width="17.42578125" style="37" bestFit="1" customWidth="1"/>
    <col min="1553" max="1792" width="10.28515625" style="37"/>
    <col min="1793" max="1793" width="19.7109375" style="37" customWidth="1"/>
    <col min="1794" max="1794" width="20.7109375" style="37" customWidth="1"/>
    <col min="1795" max="1806" width="5.7109375" style="37" customWidth="1"/>
    <col min="1807" max="1807" width="8.85546875" style="37" customWidth="1"/>
    <col min="1808" max="1808" width="17.42578125" style="37" bestFit="1" customWidth="1"/>
    <col min="1809" max="2048" width="10.28515625" style="37"/>
    <col min="2049" max="2049" width="19.7109375" style="37" customWidth="1"/>
    <col min="2050" max="2050" width="20.7109375" style="37" customWidth="1"/>
    <col min="2051" max="2062" width="5.7109375" style="37" customWidth="1"/>
    <col min="2063" max="2063" width="8.85546875" style="37" customWidth="1"/>
    <col min="2064" max="2064" width="17.42578125" style="37" bestFit="1" customWidth="1"/>
    <col min="2065" max="2304" width="10.28515625" style="37"/>
    <col min="2305" max="2305" width="19.7109375" style="37" customWidth="1"/>
    <col min="2306" max="2306" width="20.7109375" style="37" customWidth="1"/>
    <col min="2307" max="2318" width="5.7109375" style="37" customWidth="1"/>
    <col min="2319" max="2319" width="8.85546875" style="37" customWidth="1"/>
    <col min="2320" max="2320" width="17.42578125" style="37" bestFit="1" customWidth="1"/>
    <col min="2321" max="2560" width="10.28515625" style="37"/>
    <col min="2561" max="2561" width="19.7109375" style="37" customWidth="1"/>
    <col min="2562" max="2562" width="20.7109375" style="37" customWidth="1"/>
    <col min="2563" max="2574" width="5.7109375" style="37" customWidth="1"/>
    <col min="2575" max="2575" width="8.85546875" style="37" customWidth="1"/>
    <col min="2576" max="2576" width="17.42578125" style="37" bestFit="1" customWidth="1"/>
    <col min="2577" max="2816" width="10.28515625" style="37"/>
    <col min="2817" max="2817" width="19.7109375" style="37" customWidth="1"/>
    <col min="2818" max="2818" width="20.7109375" style="37" customWidth="1"/>
    <col min="2819" max="2830" width="5.7109375" style="37" customWidth="1"/>
    <col min="2831" max="2831" width="8.85546875" style="37" customWidth="1"/>
    <col min="2832" max="2832" width="17.42578125" style="37" bestFit="1" customWidth="1"/>
    <col min="2833" max="3072" width="10.28515625" style="37"/>
    <col min="3073" max="3073" width="19.7109375" style="37" customWidth="1"/>
    <col min="3074" max="3074" width="20.7109375" style="37" customWidth="1"/>
    <col min="3075" max="3086" width="5.7109375" style="37" customWidth="1"/>
    <col min="3087" max="3087" width="8.85546875" style="37" customWidth="1"/>
    <col min="3088" max="3088" width="17.42578125" style="37" bestFit="1" customWidth="1"/>
    <col min="3089" max="3328" width="10.28515625" style="37"/>
    <col min="3329" max="3329" width="19.7109375" style="37" customWidth="1"/>
    <col min="3330" max="3330" width="20.7109375" style="37" customWidth="1"/>
    <col min="3331" max="3342" width="5.7109375" style="37" customWidth="1"/>
    <col min="3343" max="3343" width="8.85546875" style="37" customWidth="1"/>
    <col min="3344" max="3344" width="17.42578125" style="37" bestFit="1" customWidth="1"/>
    <col min="3345" max="3584" width="10.28515625" style="37"/>
    <col min="3585" max="3585" width="19.7109375" style="37" customWidth="1"/>
    <col min="3586" max="3586" width="20.7109375" style="37" customWidth="1"/>
    <col min="3587" max="3598" width="5.7109375" style="37" customWidth="1"/>
    <col min="3599" max="3599" width="8.85546875" style="37" customWidth="1"/>
    <col min="3600" max="3600" width="17.42578125" style="37" bestFit="1" customWidth="1"/>
    <col min="3601" max="3840" width="10.28515625" style="37"/>
    <col min="3841" max="3841" width="19.7109375" style="37" customWidth="1"/>
    <col min="3842" max="3842" width="20.7109375" style="37" customWidth="1"/>
    <col min="3843" max="3854" width="5.7109375" style="37" customWidth="1"/>
    <col min="3855" max="3855" width="8.85546875" style="37" customWidth="1"/>
    <col min="3856" max="3856" width="17.42578125" style="37" bestFit="1" customWidth="1"/>
    <col min="3857" max="4096" width="10.28515625" style="37"/>
    <col min="4097" max="4097" width="19.7109375" style="37" customWidth="1"/>
    <col min="4098" max="4098" width="20.7109375" style="37" customWidth="1"/>
    <col min="4099" max="4110" width="5.7109375" style="37" customWidth="1"/>
    <col min="4111" max="4111" width="8.85546875" style="37" customWidth="1"/>
    <col min="4112" max="4112" width="17.42578125" style="37" bestFit="1" customWidth="1"/>
    <col min="4113" max="4352" width="10.28515625" style="37"/>
    <col min="4353" max="4353" width="19.7109375" style="37" customWidth="1"/>
    <col min="4354" max="4354" width="20.7109375" style="37" customWidth="1"/>
    <col min="4355" max="4366" width="5.7109375" style="37" customWidth="1"/>
    <col min="4367" max="4367" width="8.85546875" style="37" customWidth="1"/>
    <col min="4368" max="4368" width="17.42578125" style="37" bestFit="1" customWidth="1"/>
    <col min="4369" max="4608" width="10.28515625" style="37"/>
    <col min="4609" max="4609" width="19.7109375" style="37" customWidth="1"/>
    <col min="4610" max="4610" width="20.7109375" style="37" customWidth="1"/>
    <col min="4611" max="4622" width="5.7109375" style="37" customWidth="1"/>
    <col min="4623" max="4623" width="8.85546875" style="37" customWidth="1"/>
    <col min="4624" max="4624" width="17.42578125" style="37" bestFit="1" customWidth="1"/>
    <col min="4625" max="4864" width="10.28515625" style="37"/>
    <col min="4865" max="4865" width="19.7109375" style="37" customWidth="1"/>
    <col min="4866" max="4866" width="20.7109375" style="37" customWidth="1"/>
    <col min="4867" max="4878" width="5.7109375" style="37" customWidth="1"/>
    <col min="4879" max="4879" width="8.85546875" style="37" customWidth="1"/>
    <col min="4880" max="4880" width="17.42578125" style="37" bestFit="1" customWidth="1"/>
    <col min="4881" max="5120" width="10.28515625" style="37"/>
    <col min="5121" max="5121" width="19.7109375" style="37" customWidth="1"/>
    <col min="5122" max="5122" width="20.7109375" style="37" customWidth="1"/>
    <col min="5123" max="5134" width="5.7109375" style="37" customWidth="1"/>
    <col min="5135" max="5135" width="8.85546875" style="37" customWidth="1"/>
    <col min="5136" max="5136" width="17.42578125" style="37" bestFit="1" customWidth="1"/>
    <col min="5137" max="5376" width="10.28515625" style="37"/>
    <col min="5377" max="5377" width="19.7109375" style="37" customWidth="1"/>
    <col min="5378" max="5378" width="20.7109375" style="37" customWidth="1"/>
    <col min="5379" max="5390" width="5.7109375" style="37" customWidth="1"/>
    <col min="5391" max="5391" width="8.85546875" style="37" customWidth="1"/>
    <col min="5392" max="5392" width="17.42578125" style="37" bestFit="1" customWidth="1"/>
    <col min="5393" max="5632" width="10.28515625" style="37"/>
    <col min="5633" max="5633" width="19.7109375" style="37" customWidth="1"/>
    <col min="5634" max="5634" width="20.7109375" style="37" customWidth="1"/>
    <col min="5635" max="5646" width="5.7109375" style="37" customWidth="1"/>
    <col min="5647" max="5647" width="8.85546875" style="37" customWidth="1"/>
    <col min="5648" max="5648" width="17.42578125" style="37" bestFit="1" customWidth="1"/>
    <col min="5649" max="5888" width="10.28515625" style="37"/>
    <col min="5889" max="5889" width="19.7109375" style="37" customWidth="1"/>
    <col min="5890" max="5890" width="20.7109375" style="37" customWidth="1"/>
    <col min="5891" max="5902" width="5.7109375" style="37" customWidth="1"/>
    <col min="5903" max="5903" width="8.85546875" style="37" customWidth="1"/>
    <col min="5904" max="5904" width="17.42578125" style="37" bestFit="1" customWidth="1"/>
    <col min="5905" max="6144" width="10.28515625" style="37"/>
    <col min="6145" max="6145" width="19.7109375" style="37" customWidth="1"/>
    <col min="6146" max="6146" width="20.7109375" style="37" customWidth="1"/>
    <col min="6147" max="6158" width="5.7109375" style="37" customWidth="1"/>
    <col min="6159" max="6159" width="8.85546875" style="37" customWidth="1"/>
    <col min="6160" max="6160" width="17.42578125" style="37" bestFit="1" customWidth="1"/>
    <col min="6161" max="6400" width="10.28515625" style="37"/>
    <col min="6401" max="6401" width="19.7109375" style="37" customWidth="1"/>
    <col min="6402" max="6402" width="20.7109375" style="37" customWidth="1"/>
    <col min="6403" max="6414" width="5.7109375" style="37" customWidth="1"/>
    <col min="6415" max="6415" width="8.85546875" style="37" customWidth="1"/>
    <col min="6416" max="6416" width="17.42578125" style="37" bestFit="1" customWidth="1"/>
    <col min="6417" max="6656" width="10.28515625" style="37"/>
    <col min="6657" max="6657" width="19.7109375" style="37" customWidth="1"/>
    <col min="6658" max="6658" width="20.7109375" style="37" customWidth="1"/>
    <col min="6659" max="6670" width="5.7109375" style="37" customWidth="1"/>
    <col min="6671" max="6671" width="8.85546875" style="37" customWidth="1"/>
    <col min="6672" max="6672" width="17.42578125" style="37" bestFit="1" customWidth="1"/>
    <col min="6673" max="6912" width="10.28515625" style="37"/>
    <col min="6913" max="6913" width="19.7109375" style="37" customWidth="1"/>
    <col min="6914" max="6914" width="20.7109375" style="37" customWidth="1"/>
    <col min="6915" max="6926" width="5.7109375" style="37" customWidth="1"/>
    <col min="6927" max="6927" width="8.85546875" style="37" customWidth="1"/>
    <col min="6928" max="6928" width="17.42578125" style="37" bestFit="1" customWidth="1"/>
    <col min="6929" max="7168" width="10.28515625" style="37"/>
    <col min="7169" max="7169" width="19.7109375" style="37" customWidth="1"/>
    <col min="7170" max="7170" width="20.7109375" style="37" customWidth="1"/>
    <col min="7171" max="7182" width="5.7109375" style="37" customWidth="1"/>
    <col min="7183" max="7183" width="8.85546875" style="37" customWidth="1"/>
    <col min="7184" max="7184" width="17.42578125" style="37" bestFit="1" customWidth="1"/>
    <col min="7185" max="7424" width="10.28515625" style="37"/>
    <col min="7425" max="7425" width="19.7109375" style="37" customWidth="1"/>
    <col min="7426" max="7426" width="20.7109375" style="37" customWidth="1"/>
    <col min="7427" max="7438" width="5.7109375" style="37" customWidth="1"/>
    <col min="7439" max="7439" width="8.85546875" style="37" customWidth="1"/>
    <col min="7440" max="7440" width="17.42578125" style="37" bestFit="1" customWidth="1"/>
    <col min="7441" max="7680" width="10.28515625" style="37"/>
    <col min="7681" max="7681" width="19.7109375" style="37" customWidth="1"/>
    <col min="7682" max="7682" width="20.7109375" style="37" customWidth="1"/>
    <col min="7683" max="7694" width="5.7109375" style="37" customWidth="1"/>
    <col min="7695" max="7695" width="8.85546875" style="37" customWidth="1"/>
    <col min="7696" max="7696" width="17.42578125" style="37" bestFit="1" customWidth="1"/>
    <col min="7697" max="7936" width="10.28515625" style="37"/>
    <col min="7937" max="7937" width="19.7109375" style="37" customWidth="1"/>
    <col min="7938" max="7938" width="20.7109375" style="37" customWidth="1"/>
    <col min="7939" max="7950" width="5.7109375" style="37" customWidth="1"/>
    <col min="7951" max="7951" width="8.85546875" style="37" customWidth="1"/>
    <col min="7952" max="7952" width="17.42578125" style="37" bestFit="1" customWidth="1"/>
    <col min="7953" max="8192" width="10.28515625" style="37"/>
    <col min="8193" max="8193" width="19.7109375" style="37" customWidth="1"/>
    <col min="8194" max="8194" width="20.7109375" style="37" customWidth="1"/>
    <col min="8195" max="8206" width="5.7109375" style="37" customWidth="1"/>
    <col min="8207" max="8207" width="8.85546875" style="37" customWidth="1"/>
    <col min="8208" max="8208" width="17.42578125" style="37" bestFit="1" customWidth="1"/>
    <col min="8209" max="8448" width="10.28515625" style="37"/>
    <col min="8449" max="8449" width="19.7109375" style="37" customWidth="1"/>
    <col min="8450" max="8450" width="20.7109375" style="37" customWidth="1"/>
    <col min="8451" max="8462" width="5.7109375" style="37" customWidth="1"/>
    <col min="8463" max="8463" width="8.85546875" style="37" customWidth="1"/>
    <col min="8464" max="8464" width="17.42578125" style="37" bestFit="1" customWidth="1"/>
    <col min="8465" max="8704" width="10.28515625" style="37"/>
    <col min="8705" max="8705" width="19.7109375" style="37" customWidth="1"/>
    <col min="8706" max="8706" width="20.7109375" style="37" customWidth="1"/>
    <col min="8707" max="8718" width="5.7109375" style="37" customWidth="1"/>
    <col min="8719" max="8719" width="8.85546875" style="37" customWidth="1"/>
    <col min="8720" max="8720" width="17.42578125" style="37" bestFit="1" customWidth="1"/>
    <col min="8721" max="8960" width="10.28515625" style="37"/>
    <col min="8961" max="8961" width="19.7109375" style="37" customWidth="1"/>
    <col min="8962" max="8962" width="20.7109375" style="37" customWidth="1"/>
    <col min="8963" max="8974" width="5.7109375" style="37" customWidth="1"/>
    <col min="8975" max="8975" width="8.85546875" style="37" customWidth="1"/>
    <col min="8976" max="8976" width="17.42578125" style="37" bestFit="1" customWidth="1"/>
    <col min="8977" max="9216" width="10.28515625" style="37"/>
    <col min="9217" max="9217" width="19.7109375" style="37" customWidth="1"/>
    <col min="9218" max="9218" width="20.7109375" style="37" customWidth="1"/>
    <col min="9219" max="9230" width="5.7109375" style="37" customWidth="1"/>
    <col min="9231" max="9231" width="8.85546875" style="37" customWidth="1"/>
    <col min="9232" max="9232" width="17.42578125" style="37" bestFit="1" customWidth="1"/>
    <col min="9233" max="9472" width="10.28515625" style="37"/>
    <col min="9473" max="9473" width="19.7109375" style="37" customWidth="1"/>
    <col min="9474" max="9474" width="20.7109375" style="37" customWidth="1"/>
    <col min="9475" max="9486" width="5.7109375" style="37" customWidth="1"/>
    <col min="9487" max="9487" width="8.85546875" style="37" customWidth="1"/>
    <col min="9488" max="9488" width="17.42578125" style="37" bestFit="1" customWidth="1"/>
    <col min="9489" max="9728" width="10.28515625" style="37"/>
    <col min="9729" max="9729" width="19.7109375" style="37" customWidth="1"/>
    <col min="9730" max="9730" width="20.7109375" style="37" customWidth="1"/>
    <col min="9731" max="9742" width="5.7109375" style="37" customWidth="1"/>
    <col min="9743" max="9743" width="8.85546875" style="37" customWidth="1"/>
    <col min="9744" max="9744" width="17.42578125" style="37" bestFit="1" customWidth="1"/>
    <col min="9745" max="9984" width="10.28515625" style="37"/>
    <col min="9985" max="9985" width="19.7109375" style="37" customWidth="1"/>
    <col min="9986" max="9986" width="20.7109375" style="37" customWidth="1"/>
    <col min="9987" max="9998" width="5.7109375" style="37" customWidth="1"/>
    <col min="9999" max="9999" width="8.85546875" style="37" customWidth="1"/>
    <col min="10000" max="10000" width="17.42578125" style="37" bestFit="1" customWidth="1"/>
    <col min="10001" max="10240" width="10.28515625" style="37"/>
    <col min="10241" max="10241" width="19.7109375" style="37" customWidth="1"/>
    <col min="10242" max="10242" width="20.7109375" style="37" customWidth="1"/>
    <col min="10243" max="10254" width="5.7109375" style="37" customWidth="1"/>
    <col min="10255" max="10255" width="8.85546875" style="37" customWidth="1"/>
    <col min="10256" max="10256" width="17.42578125" style="37" bestFit="1" customWidth="1"/>
    <col min="10257" max="10496" width="10.28515625" style="37"/>
    <col min="10497" max="10497" width="19.7109375" style="37" customWidth="1"/>
    <col min="10498" max="10498" width="20.7109375" style="37" customWidth="1"/>
    <col min="10499" max="10510" width="5.7109375" style="37" customWidth="1"/>
    <col min="10511" max="10511" width="8.85546875" style="37" customWidth="1"/>
    <col min="10512" max="10512" width="17.42578125" style="37" bestFit="1" customWidth="1"/>
    <col min="10513" max="10752" width="10.28515625" style="37"/>
    <col min="10753" max="10753" width="19.7109375" style="37" customWidth="1"/>
    <col min="10754" max="10754" width="20.7109375" style="37" customWidth="1"/>
    <col min="10755" max="10766" width="5.7109375" style="37" customWidth="1"/>
    <col min="10767" max="10767" width="8.85546875" style="37" customWidth="1"/>
    <col min="10768" max="10768" width="17.42578125" style="37" bestFit="1" customWidth="1"/>
    <col min="10769" max="11008" width="10.28515625" style="37"/>
    <col min="11009" max="11009" width="19.7109375" style="37" customWidth="1"/>
    <col min="11010" max="11010" width="20.7109375" style="37" customWidth="1"/>
    <col min="11011" max="11022" width="5.7109375" style="37" customWidth="1"/>
    <col min="11023" max="11023" width="8.85546875" style="37" customWidth="1"/>
    <col min="11024" max="11024" width="17.42578125" style="37" bestFit="1" customWidth="1"/>
    <col min="11025" max="11264" width="10.28515625" style="37"/>
    <col min="11265" max="11265" width="19.7109375" style="37" customWidth="1"/>
    <col min="11266" max="11266" width="20.7109375" style="37" customWidth="1"/>
    <col min="11267" max="11278" width="5.7109375" style="37" customWidth="1"/>
    <col min="11279" max="11279" width="8.85546875" style="37" customWidth="1"/>
    <col min="11280" max="11280" width="17.42578125" style="37" bestFit="1" customWidth="1"/>
    <col min="11281" max="11520" width="10.28515625" style="37"/>
    <col min="11521" max="11521" width="19.7109375" style="37" customWidth="1"/>
    <col min="11522" max="11522" width="20.7109375" style="37" customWidth="1"/>
    <col min="11523" max="11534" width="5.7109375" style="37" customWidth="1"/>
    <col min="11535" max="11535" width="8.85546875" style="37" customWidth="1"/>
    <col min="11536" max="11536" width="17.42578125" style="37" bestFit="1" customWidth="1"/>
    <col min="11537" max="11776" width="10.28515625" style="37"/>
    <col min="11777" max="11777" width="19.7109375" style="37" customWidth="1"/>
    <col min="11778" max="11778" width="20.7109375" style="37" customWidth="1"/>
    <col min="11779" max="11790" width="5.7109375" style="37" customWidth="1"/>
    <col min="11791" max="11791" width="8.85546875" style="37" customWidth="1"/>
    <col min="11792" max="11792" width="17.42578125" style="37" bestFit="1" customWidth="1"/>
    <col min="11793" max="12032" width="10.28515625" style="37"/>
    <col min="12033" max="12033" width="19.7109375" style="37" customWidth="1"/>
    <col min="12034" max="12034" width="20.7109375" style="37" customWidth="1"/>
    <col min="12035" max="12046" width="5.7109375" style="37" customWidth="1"/>
    <col min="12047" max="12047" width="8.85546875" style="37" customWidth="1"/>
    <col min="12048" max="12048" width="17.42578125" style="37" bestFit="1" customWidth="1"/>
    <col min="12049" max="12288" width="10.28515625" style="37"/>
    <col min="12289" max="12289" width="19.7109375" style="37" customWidth="1"/>
    <col min="12290" max="12290" width="20.7109375" style="37" customWidth="1"/>
    <col min="12291" max="12302" width="5.7109375" style="37" customWidth="1"/>
    <col min="12303" max="12303" width="8.85546875" style="37" customWidth="1"/>
    <col min="12304" max="12304" width="17.42578125" style="37" bestFit="1" customWidth="1"/>
    <col min="12305" max="12544" width="10.28515625" style="37"/>
    <col min="12545" max="12545" width="19.7109375" style="37" customWidth="1"/>
    <col min="12546" max="12546" width="20.7109375" style="37" customWidth="1"/>
    <col min="12547" max="12558" width="5.7109375" style="37" customWidth="1"/>
    <col min="12559" max="12559" width="8.85546875" style="37" customWidth="1"/>
    <col min="12560" max="12560" width="17.42578125" style="37" bestFit="1" customWidth="1"/>
    <col min="12561" max="12800" width="10.28515625" style="37"/>
    <col min="12801" max="12801" width="19.7109375" style="37" customWidth="1"/>
    <col min="12802" max="12802" width="20.7109375" style="37" customWidth="1"/>
    <col min="12803" max="12814" width="5.7109375" style="37" customWidth="1"/>
    <col min="12815" max="12815" width="8.85546875" style="37" customWidth="1"/>
    <col min="12816" max="12816" width="17.42578125" style="37" bestFit="1" customWidth="1"/>
    <col min="12817" max="13056" width="10.28515625" style="37"/>
    <col min="13057" max="13057" width="19.7109375" style="37" customWidth="1"/>
    <col min="13058" max="13058" width="20.7109375" style="37" customWidth="1"/>
    <col min="13059" max="13070" width="5.7109375" style="37" customWidth="1"/>
    <col min="13071" max="13071" width="8.85546875" style="37" customWidth="1"/>
    <col min="13072" max="13072" width="17.42578125" style="37" bestFit="1" customWidth="1"/>
    <col min="13073" max="13312" width="10.28515625" style="37"/>
    <col min="13313" max="13313" width="19.7109375" style="37" customWidth="1"/>
    <col min="13314" max="13314" width="20.7109375" style="37" customWidth="1"/>
    <col min="13315" max="13326" width="5.7109375" style="37" customWidth="1"/>
    <col min="13327" max="13327" width="8.85546875" style="37" customWidth="1"/>
    <col min="13328" max="13328" width="17.42578125" style="37" bestFit="1" customWidth="1"/>
    <col min="13329" max="13568" width="10.28515625" style="37"/>
    <col min="13569" max="13569" width="19.7109375" style="37" customWidth="1"/>
    <col min="13570" max="13570" width="20.7109375" style="37" customWidth="1"/>
    <col min="13571" max="13582" width="5.7109375" style="37" customWidth="1"/>
    <col min="13583" max="13583" width="8.85546875" style="37" customWidth="1"/>
    <col min="13584" max="13584" width="17.42578125" style="37" bestFit="1" customWidth="1"/>
    <col min="13585" max="13824" width="10.28515625" style="37"/>
    <col min="13825" max="13825" width="19.7109375" style="37" customWidth="1"/>
    <col min="13826" max="13826" width="20.7109375" style="37" customWidth="1"/>
    <col min="13827" max="13838" width="5.7109375" style="37" customWidth="1"/>
    <col min="13839" max="13839" width="8.85546875" style="37" customWidth="1"/>
    <col min="13840" max="13840" width="17.42578125" style="37" bestFit="1" customWidth="1"/>
    <col min="13841" max="14080" width="10.28515625" style="37"/>
    <col min="14081" max="14081" width="19.7109375" style="37" customWidth="1"/>
    <col min="14082" max="14082" width="20.7109375" style="37" customWidth="1"/>
    <col min="14083" max="14094" width="5.7109375" style="37" customWidth="1"/>
    <col min="14095" max="14095" width="8.85546875" style="37" customWidth="1"/>
    <col min="14096" max="14096" width="17.42578125" style="37" bestFit="1" customWidth="1"/>
    <col min="14097" max="14336" width="10.28515625" style="37"/>
    <col min="14337" max="14337" width="19.7109375" style="37" customWidth="1"/>
    <col min="14338" max="14338" width="20.7109375" style="37" customWidth="1"/>
    <col min="14339" max="14350" width="5.7109375" style="37" customWidth="1"/>
    <col min="14351" max="14351" width="8.85546875" style="37" customWidth="1"/>
    <col min="14352" max="14352" width="17.42578125" style="37" bestFit="1" customWidth="1"/>
    <col min="14353" max="14592" width="10.28515625" style="37"/>
    <col min="14593" max="14593" width="19.7109375" style="37" customWidth="1"/>
    <col min="14594" max="14594" width="20.7109375" style="37" customWidth="1"/>
    <col min="14595" max="14606" width="5.7109375" style="37" customWidth="1"/>
    <col min="14607" max="14607" width="8.85546875" style="37" customWidth="1"/>
    <col min="14608" max="14608" width="17.42578125" style="37" bestFit="1" customWidth="1"/>
    <col min="14609" max="14848" width="10.28515625" style="37"/>
    <col min="14849" max="14849" width="19.7109375" style="37" customWidth="1"/>
    <col min="14850" max="14850" width="20.7109375" style="37" customWidth="1"/>
    <col min="14851" max="14862" width="5.7109375" style="37" customWidth="1"/>
    <col min="14863" max="14863" width="8.85546875" style="37" customWidth="1"/>
    <col min="14864" max="14864" width="17.42578125" style="37" bestFit="1" customWidth="1"/>
    <col min="14865" max="15104" width="10.28515625" style="37"/>
    <col min="15105" max="15105" width="19.7109375" style="37" customWidth="1"/>
    <col min="15106" max="15106" width="20.7109375" style="37" customWidth="1"/>
    <col min="15107" max="15118" width="5.7109375" style="37" customWidth="1"/>
    <col min="15119" max="15119" width="8.85546875" style="37" customWidth="1"/>
    <col min="15120" max="15120" width="17.42578125" style="37" bestFit="1" customWidth="1"/>
    <col min="15121" max="15360" width="10.28515625" style="37"/>
    <col min="15361" max="15361" width="19.7109375" style="37" customWidth="1"/>
    <col min="15362" max="15362" width="20.7109375" style="37" customWidth="1"/>
    <col min="15363" max="15374" width="5.7109375" style="37" customWidth="1"/>
    <col min="15375" max="15375" width="8.85546875" style="37" customWidth="1"/>
    <col min="15376" max="15376" width="17.42578125" style="37" bestFit="1" customWidth="1"/>
    <col min="15377" max="15616" width="10.28515625" style="37"/>
    <col min="15617" max="15617" width="19.7109375" style="37" customWidth="1"/>
    <col min="15618" max="15618" width="20.7109375" style="37" customWidth="1"/>
    <col min="15619" max="15630" width="5.7109375" style="37" customWidth="1"/>
    <col min="15631" max="15631" width="8.85546875" style="37" customWidth="1"/>
    <col min="15632" max="15632" width="17.42578125" style="37" bestFit="1" customWidth="1"/>
    <col min="15633" max="15872" width="10.28515625" style="37"/>
    <col min="15873" max="15873" width="19.7109375" style="37" customWidth="1"/>
    <col min="15874" max="15874" width="20.7109375" style="37" customWidth="1"/>
    <col min="15875" max="15886" width="5.7109375" style="37" customWidth="1"/>
    <col min="15887" max="15887" width="8.85546875" style="37" customWidth="1"/>
    <col min="15888" max="15888" width="17.42578125" style="37" bestFit="1" customWidth="1"/>
    <col min="15889" max="16128" width="10.28515625" style="37"/>
    <col min="16129" max="16129" width="19.7109375" style="37" customWidth="1"/>
    <col min="16130" max="16130" width="20.7109375" style="37" customWidth="1"/>
    <col min="16131" max="16142" width="5.7109375" style="37" customWidth="1"/>
    <col min="16143" max="16143" width="8.85546875" style="37" customWidth="1"/>
    <col min="16144" max="16144" width="17.42578125" style="37" bestFit="1" customWidth="1"/>
    <col min="16145" max="16384" width="10.28515625" style="37"/>
  </cols>
  <sheetData>
    <row r="1" spans="1:35" ht="15" customHeight="1" x14ac:dyDescent="0.25">
      <c r="A1" s="155" t="s">
        <v>37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spans="1:35" ht="16.5" customHeight="1" x14ac:dyDescent="0.3">
      <c r="A2" s="156" t="s">
        <v>38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35" ht="19.5" customHeight="1" x14ac:dyDescent="0.25">
      <c r="A3" s="157" t="s">
        <v>39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35" s="42" customFormat="1" ht="15" customHeight="1" x14ac:dyDescent="0.25">
      <c r="A4" s="38"/>
      <c r="B4" s="3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38"/>
      <c r="P4" s="39"/>
      <c r="Q4" s="39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39"/>
      <c r="AF4" s="39"/>
      <c r="AG4" s="39"/>
      <c r="AH4" s="39"/>
      <c r="AI4" s="41"/>
    </row>
    <row r="5" spans="1:35" s="42" customFormat="1" ht="11.25" customHeight="1" x14ac:dyDescent="0.25">
      <c r="A5" s="43" t="s">
        <v>40</v>
      </c>
      <c r="B5" s="43" t="s">
        <v>41</v>
      </c>
      <c r="C5" s="44" t="s">
        <v>3</v>
      </c>
      <c r="D5" s="44" t="s">
        <v>4</v>
      </c>
      <c r="E5" s="44" t="s">
        <v>5</v>
      </c>
      <c r="F5" s="44" t="s">
        <v>6</v>
      </c>
      <c r="G5" s="44" t="s">
        <v>7</v>
      </c>
      <c r="H5" s="44" t="s">
        <v>8</v>
      </c>
      <c r="I5" s="45" t="s">
        <v>9</v>
      </c>
      <c r="J5" s="45" t="s">
        <v>10</v>
      </c>
      <c r="K5" s="45" t="s">
        <v>11</v>
      </c>
      <c r="L5" s="45" t="s">
        <v>12</v>
      </c>
      <c r="M5" s="45" t="s">
        <v>13</v>
      </c>
      <c r="N5" s="45" t="s">
        <v>14</v>
      </c>
      <c r="O5" s="44">
        <v>2021</v>
      </c>
      <c r="P5" s="39"/>
      <c r="Q5" s="39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39"/>
      <c r="AF5" s="39"/>
      <c r="AG5" s="39"/>
      <c r="AH5" s="39"/>
      <c r="AI5" s="41"/>
    </row>
    <row r="6" spans="1:35" s="50" customFormat="1" ht="11.25" customHeight="1" x14ac:dyDescent="0.25">
      <c r="A6" s="46" t="s">
        <v>42</v>
      </c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9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</row>
    <row r="7" spans="1:35" s="50" customFormat="1" ht="11.25" customHeight="1" x14ac:dyDescent="0.3">
      <c r="A7" s="52" t="s">
        <v>23</v>
      </c>
      <c r="B7" s="47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9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</row>
    <row r="8" spans="1:35" s="50" customFormat="1" ht="11.25" customHeight="1" x14ac:dyDescent="0.3">
      <c r="A8" s="52"/>
      <c r="B8" s="53" t="s">
        <v>43</v>
      </c>
      <c r="C8" s="54">
        <v>5.4304930000000002</v>
      </c>
      <c r="D8" s="54">
        <v>5.0439370000000006</v>
      </c>
      <c r="E8" s="54">
        <v>5.775017000000001</v>
      </c>
      <c r="F8" s="54">
        <v>5.5528459999999988</v>
      </c>
      <c r="G8" s="54">
        <v>5.5283850000000001</v>
      </c>
      <c r="H8" s="54">
        <v>5.1820870000000001</v>
      </c>
      <c r="I8" s="54">
        <v>5.2756960000000008</v>
      </c>
      <c r="J8" s="54">
        <v>5.6639720000000002</v>
      </c>
      <c r="K8" s="54">
        <v>6.0775820000000005</v>
      </c>
      <c r="L8" s="54">
        <v>6.2790670000000013</v>
      </c>
      <c r="M8" s="54">
        <v>5.746308</v>
      </c>
      <c r="N8" s="54">
        <v>5.9463660000000003</v>
      </c>
      <c r="O8" s="55">
        <f>SUM(C8:N8)</f>
        <v>67.501756</v>
      </c>
      <c r="P8" s="49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35" s="50" customFormat="1" ht="11.25" customHeight="1" x14ac:dyDescent="0.3">
      <c r="A9" s="52"/>
      <c r="B9" s="53" t="s">
        <v>44</v>
      </c>
      <c r="C9" s="54">
        <v>0.20396199999999998</v>
      </c>
      <c r="D9" s="54">
        <v>0.19872299999999998</v>
      </c>
      <c r="E9" s="54">
        <v>0.234484</v>
      </c>
      <c r="F9" s="54">
        <v>0.22068499999999999</v>
      </c>
      <c r="G9" s="54">
        <v>0.22171100000000002</v>
      </c>
      <c r="H9" s="54">
        <v>0.19930199999999998</v>
      </c>
      <c r="I9" s="54">
        <v>0.19882900000000001</v>
      </c>
      <c r="J9" s="54">
        <v>0.22891900000000004</v>
      </c>
      <c r="K9" s="54">
        <v>0.25618299999999999</v>
      </c>
      <c r="L9" s="54">
        <v>0.25044499999999997</v>
      </c>
      <c r="M9" s="54">
        <v>0.220744</v>
      </c>
      <c r="N9" s="54">
        <v>0.22512199999999999</v>
      </c>
      <c r="O9" s="55">
        <f t="shared" ref="O9:O12" si="0">SUM(C9:N9)</f>
        <v>2.6591089999999995</v>
      </c>
      <c r="P9" s="49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1:35" s="50" customFormat="1" ht="11.25" customHeight="1" x14ac:dyDescent="0.3">
      <c r="A10" s="52"/>
      <c r="B10" s="53" t="s">
        <v>45</v>
      </c>
      <c r="C10" s="54">
        <v>3.4040000000000001E-2</v>
      </c>
      <c r="D10" s="54">
        <v>3.2509999999999997E-2</v>
      </c>
      <c r="E10" s="54">
        <v>3.5659999999999997E-2</v>
      </c>
      <c r="F10" s="54">
        <v>3.5299999999999998E-2</v>
      </c>
      <c r="G10" s="54">
        <v>3.8859999999999999E-2</v>
      </c>
      <c r="H10" s="54">
        <v>3.8560000000000004E-2</v>
      </c>
      <c r="I10" s="54">
        <v>3.9619999999999995E-2</v>
      </c>
      <c r="J10" s="54">
        <v>4.1849999999999998E-2</v>
      </c>
      <c r="K10" s="54">
        <v>4.0670000000000005E-2</v>
      </c>
      <c r="L10" s="54">
        <v>4.3060000000000001E-2</v>
      </c>
      <c r="M10" s="54">
        <v>4.1049999999999996E-2</v>
      </c>
      <c r="N10" s="54">
        <v>8.0649999999999999E-2</v>
      </c>
      <c r="O10" s="55">
        <f t="shared" si="0"/>
        <v>0.50183</v>
      </c>
      <c r="P10" s="49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</row>
    <row r="11" spans="1:35" s="50" customFormat="1" ht="11.25" customHeight="1" x14ac:dyDescent="0.3">
      <c r="A11" s="52"/>
      <c r="B11" s="53" t="s">
        <v>46</v>
      </c>
      <c r="C11" s="54">
        <v>8.0739999999999992E-2</v>
      </c>
      <c r="D11" s="54">
        <v>7.5019999999999989E-2</v>
      </c>
      <c r="E11" s="54">
        <v>8.3900000000000002E-2</v>
      </c>
      <c r="F11" s="54">
        <v>8.6910000000000001E-2</v>
      </c>
      <c r="G11" s="54">
        <v>8.4800000000000014E-2</v>
      </c>
      <c r="H11" s="54">
        <v>7.1240000000000012E-2</v>
      </c>
      <c r="I11" s="54">
        <v>7.6840000000000006E-2</v>
      </c>
      <c r="J11" s="54">
        <v>8.5000000000000006E-2</v>
      </c>
      <c r="K11" s="54">
        <v>8.8969999999999994E-2</v>
      </c>
      <c r="L11" s="54">
        <v>9.1550000000000006E-2</v>
      </c>
      <c r="M11" s="54">
        <v>8.3080000000000001E-2</v>
      </c>
      <c r="N11" s="54">
        <v>8.0649999999999999E-2</v>
      </c>
      <c r="O11" s="55">
        <f t="shared" si="0"/>
        <v>0.98870000000000002</v>
      </c>
      <c r="P11" s="49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</row>
    <row r="12" spans="1:35" s="50" customFormat="1" ht="11.25" customHeight="1" x14ac:dyDescent="0.2">
      <c r="A12" s="53"/>
      <c r="B12" s="53" t="s">
        <v>47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8">
        <v>4.5477012999999999</v>
      </c>
      <c r="I12" s="58">
        <v>4.7282531999999993</v>
      </c>
      <c r="J12" s="58">
        <v>5.0007769000000009</v>
      </c>
      <c r="K12" s="58">
        <v>5.5692955</v>
      </c>
      <c r="L12" s="58">
        <v>5.4974820000000015</v>
      </c>
      <c r="M12" s="58">
        <v>4.8847500000000013</v>
      </c>
      <c r="N12" s="58">
        <v>5.1918569999999997</v>
      </c>
      <c r="O12" s="55">
        <f t="shared" si="0"/>
        <v>35.420115899999999</v>
      </c>
      <c r="P12" s="4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</row>
    <row r="13" spans="1:35" s="50" customFormat="1" ht="11.25" customHeight="1" x14ac:dyDescent="0.25">
      <c r="A13" s="60" t="s">
        <v>48</v>
      </c>
      <c r="B13" s="60"/>
      <c r="C13" s="61">
        <f t="shared" ref="C13:O13" si="1">+SUM(C8:C12)</f>
        <v>5.7492349999999997</v>
      </c>
      <c r="D13" s="61">
        <f t="shared" si="1"/>
        <v>5.3501900000000013</v>
      </c>
      <c r="E13" s="61">
        <f t="shared" si="1"/>
        <v>6.129061000000001</v>
      </c>
      <c r="F13" s="61">
        <f t="shared" si="1"/>
        <v>5.8957409999999983</v>
      </c>
      <c r="G13" s="61">
        <f t="shared" si="1"/>
        <v>5.8737560000000002</v>
      </c>
      <c r="H13" s="61">
        <f t="shared" si="1"/>
        <v>10.038890300000002</v>
      </c>
      <c r="I13" s="61">
        <f t="shared" si="1"/>
        <v>10.319238200000001</v>
      </c>
      <c r="J13" s="61">
        <f t="shared" si="1"/>
        <v>11.020517900000002</v>
      </c>
      <c r="K13" s="61">
        <f t="shared" si="1"/>
        <v>12.032700500000001</v>
      </c>
      <c r="L13" s="61">
        <f t="shared" si="1"/>
        <v>12.161604000000002</v>
      </c>
      <c r="M13" s="61">
        <f t="shared" si="1"/>
        <v>10.975932</v>
      </c>
      <c r="N13" s="61">
        <f t="shared" si="1"/>
        <v>11.524645</v>
      </c>
      <c r="O13" s="62">
        <f t="shared" si="1"/>
        <v>107.07151089999999</v>
      </c>
      <c r="P13" s="63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64"/>
    </row>
    <row r="14" spans="1:35" s="50" customFormat="1" ht="11.25" customHeight="1" x14ac:dyDescent="0.25">
      <c r="A14" s="65" t="s">
        <v>49</v>
      </c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  <c r="P14" s="63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4"/>
    </row>
    <row r="15" spans="1:35" s="50" customFormat="1" ht="12.75" customHeight="1" x14ac:dyDescent="0.3">
      <c r="A15" s="65"/>
      <c r="B15" s="52" t="s">
        <v>50</v>
      </c>
      <c r="C15" s="54">
        <v>0.122069689</v>
      </c>
      <c r="D15" s="54">
        <v>0.11297969199999999</v>
      </c>
      <c r="E15" s="54">
        <v>0.13112601000000002</v>
      </c>
      <c r="F15" s="54">
        <v>0.128137904</v>
      </c>
      <c r="G15" s="54">
        <v>0.12483319400000002</v>
      </c>
      <c r="H15" s="54">
        <v>0.11276162499999999</v>
      </c>
      <c r="I15" s="54">
        <v>0.112962625</v>
      </c>
      <c r="J15" s="54">
        <v>0.15061010000000002</v>
      </c>
      <c r="K15" s="54">
        <v>0.15589662999999998</v>
      </c>
      <c r="L15" s="54">
        <v>0.16211750000000003</v>
      </c>
      <c r="M15" s="54">
        <v>0.1411116</v>
      </c>
      <c r="N15" s="54">
        <v>0.14742840000000001</v>
      </c>
      <c r="O15" s="55">
        <f>SUM(C15:N15)</f>
        <v>1.602034969</v>
      </c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66"/>
    </row>
    <row r="16" spans="1:35" s="50" customFormat="1" ht="11.25" customHeight="1" x14ac:dyDescent="0.3">
      <c r="A16" s="65"/>
      <c r="B16" s="52" t="s">
        <v>51</v>
      </c>
      <c r="C16" s="58">
        <v>8.0398999999999998E-2</v>
      </c>
      <c r="D16" s="58">
        <v>7.1746384189999998E-2</v>
      </c>
      <c r="E16" s="58">
        <v>8.3447999999999994E-2</v>
      </c>
      <c r="F16" s="58">
        <v>8.142725000000002E-2</v>
      </c>
      <c r="G16" s="58">
        <v>8.1367249999999988E-2</v>
      </c>
      <c r="H16" s="58">
        <v>7.6477000000000003E-2</v>
      </c>
      <c r="I16" s="58">
        <v>7.6460750000000008E-2</v>
      </c>
      <c r="J16" s="58">
        <v>8.7363500000000011E-2</v>
      </c>
      <c r="K16" s="58">
        <v>0.105806</v>
      </c>
      <c r="L16" s="58">
        <v>0.10442449999999999</v>
      </c>
      <c r="M16" s="58">
        <v>8.5252999999999995E-2</v>
      </c>
      <c r="N16" s="58">
        <v>8.9909000000000003E-2</v>
      </c>
      <c r="O16" s="55">
        <f t="shared" ref="O16:O23" si="2">SUM(C16:N16)</f>
        <v>1.0240816341900001</v>
      </c>
      <c r="P16" s="49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1:30" s="50" customFormat="1" ht="11.25" customHeight="1" x14ac:dyDescent="0.3">
      <c r="A17" s="65"/>
      <c r="B17" s="52" t="s">
        <v>52</v>
      </c>
      <c r="C17" s="67">
        <v>5.9681999999999999E-2</v>
      </c>
      <c r="D17" s="67">
        <v>5.4119399999999998E-2</v>
      </c>
      <c r="E17" s="67">
        <v>6.6129500000000008E-2</v>
      </c>
      <c r="F17" s="67">
        <v>6.4628000000000005E-2</v>
      </c>
      <c r="G17" s="67">
        <v>6.6308799999999987E-2</v>
      </c>
      <c r="H17" s="67">
        <v>6.4286750000000004E-2</v>
      </c>
      <c r="I17" s="67">
        <v>6.9796999999999998E-2</v>
      </c>
      <c r="J17" s="67">
        <v>7.6783199999999996E-2</v>
      </c>
      <c r="K17" s="67">
        <v>8.0582000000000015E-2</v>
      </c>
      <c r="L17" s="67">
        <v>8.4218000000000001E-2</v>
      </c>
      <c r="M17" s="67">
        <v>0.11318600000000001</v>
      </c>
      <c r="N17" s="67">
        <v>7.4897000000000005E-2</v>
      </c>
      <c r="O17" s="55">
        <f t="shared" si="2"/>
        <v>0.87461765000000002</v>
      </c>
      <c r="P17" s="4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1"/>
      <c r="AD17" s="51"/>
    </row>
    <row r="18" spans="1:30" s="50" customFormat="1" ht="12.75" customHeight="1" x14ac:dyDescent="0.3">
      <c r="A18" s="65"/>
      <c r="B18" s="52" t="s">
        <v>53</v>
      </c>
      <c r="C18" s="54">
        <v>2.2004000000000003E-2</v>
      </c>
      <c r="D18" s="54">
        <v>1.9888000000000003E-2</v>
      </c>
      <c r="E18" s="54">
        <v>2.2032E-2</v>
      </c>
      <c r="F18" s="54">
        <v>2.0671999999999999E-2</v>
      </c>
      <c r="G18" s="54">
        <v>2.0676E-2</v>
      </c>
      <c r="H18" s="54">
        <v>1.9816E-2</v>
      </c>
      <c r="I18" s="54">
        <v>2.4007999999999998E-2</v>
      </c>
      <c r="J18" s="54">
        <v>2.4847999999999999E-2</v>
      </c>
      <c r="K18" s="54">
        <v>2.4847999999999999E-2</v>
      </c>
      <c r="L18" s="54">
        <v>2.5788000000000002E-2</v>
      </c>
      <c r="M18" s="54">
        <v>2.2867999999999999E-2</v>
      </c>
      <c r="N18" s="54">
        <v>2.5399999999999999E-2</v>
      </c>
      <c r="O18" s="55">
        <f t="shared" si="2"/>
        <v>0.27284800000000003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</row>
    <row r="19" spans="1:30" s="50" customFormat="1" ht="11.25" customHeight="1" x14ac:dyDescent="0.3">
      <c r="A19" s="65"/>
      <c r="B19" s="52" t="s">
        <v>54</v>
      </c>
      <c r="C19" s="54">
        <v>1.9809999999999998E-2</v>
      </c>
      <c r="D19" s="54">
        <v>1.7745999999999998E-2</v>
      </c>
      <c r="E19" s="54">
        <v>2.1328E-2</v>
      </c>
      <c r="F19" s="54">
        <v>1.8518E-2</v>
      </c>
      <c r="G19" s="54">
        <v>1.9316E-2</v>
      </c>
      <c r="H19" s="54">
        <v>1.813E-2</v>
      </c>
      <c r="I19" s="54">
        <v>1.9039999999999998E-2</v>
      </c>
      <c r="J19" s="54">
        <v>2.0251000000000002E-2</v>
      </c>
      <c r="K19" s="54">
        <v>2.4074999999999999E-2</v>
      </c>
      <c r="L19" s="54">
        <v>2.4043999999999999E-2</v>
      </c>
      <c r="M19" s="54">
        <v>2.1161000000000003E-2</v>
      </c>
      <c r="N19" s="54">
        <v>2.2200000000000001E-2</v>
      </c>
      <c r="O19" s="55">
        <f t="shared" si="2"/>
        <v>0.245619</v>
      </c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1:30" s="69" customFormat="1" ht="11.25" customHeight="1" x14ac:dyDescent="0.3">
      <c r="A20" s="65"/>
      <c r="B20" s="52" t="s">
        <v>55</v>
      </c>
      <c r="C20" s="54">
        <v>2.563434</v>
      </c>
      <c r="D20" s="54">
        <v>2.2349870000000003</v>
      </c>
      <c r="E20" s="54">
        <v>2.5267039999999996</v>
      </c>
      <c r="F20" s="54">
        <v>2.4747839999999997</v>
      </c>
      <c r="G20" s="54">
        <v>2.4222130000000002</v>
      </c>
      <c r="H20" s="54">
        <v>2.2397889999999996</v>
      </c>
      <c r="I20" s="54">
        <v>2.4263589999999997</v>
      </c>
      <c r="J20" s="54">
        <v>2.6811019999999997</v>
      </c>
      <c r="K20" s="54">
        <v>2.9687930000000002</v>
      </c>
      <c r="L20" s="54">
        <v>3.0492409999999994</v>
      </c>
      <c r="M20" s="54">
        <v>2.6442869999999994</v>
      </c>
      <c r="N20" s="54">
        <v>2.7763149999999999</v>
      </c>
      <c r="O20" s="55">
        <f t="shared" si="2"/>
        <v>31.008007999999997</v>
      </c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</row>
    <row r="21" spans="1:30" s="56" customFormat="1" ht="11.25" customHeight="1" x14ac:dyDescent="0.3">
      <c r="A21" s="65"/>
      <c r="B21" s="52" t="s">
        <v>56</v>
      </c>
      <c r="C21" s="54">
        <v>1.8339999999999999E-2</v>
      </c>
      <c r="D21" s="54">
        <v>1.6649999999999998E-2</v>
      </c>
      <c r="E21" s="54">
        <v>1.8510000000000002E-2</v>
      </c>
      <c r="F21" s="54">
        <v>1.7838E-2</v>
      </c>
      <c r="G21" s="54">
        <v>1.9403E-2</v>
      </c>
      <c r="H21" s="54">
        <v>1.8482999999999999E-2</v>
      </c>
      <c r="I21" s="54">
        <v>2.0174000000000001E-2</v>
      </c>
      <c r="J21" s="54">
        <v>2.1411000000000003E-2</v>
      </c>
      <c r="K21" s="54">
        <v>1.7079999999999998E-2</v>
      </c>
      <c r="L21" s="54">
        <v>1.7287E-2</v>
      </c>
      <c r="M21" s="54">
        <v>1.6236999999999998E-2</v>
      </c>
      <c r="N21" s="54">
        <v>1.6827000000000002E-2</v>
      </c>
      <c r="O21" s="55">
        <f t="shared" si="2"/>
        <v>0.21824000000000002</v>
      </c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</row>
    <row r="22" spans="1:30" s="56" customFormat="1" ht="11.25" customHeight="1" x14ac:dyDescent="0.3">
      <c r="A22" s="65"/>
      <c r="B22" s="52" t="s">
        <v>57</v>
      </c>
      <c r="C22" s="70">
        <v>1.6528999999999999E-2</v>
      </c>
      <c r="D22" s="70">
        <v>1.3446000000000001E-2</v>
      </c>
      <c r="E22" s="54">
        <v>1.5764E-2</v>
      </c>
      <c r="F22" s="54">
        <v>1.5962999999999998E-2</v>
      </c>
      <c r="G22" s="54">
        <v>1.5545E-2</v>
      </c>
      <c r="H22" s="54">
        <v>1.4735E-2</v>
      </c>
      <c r="I22" s="54">
        <v>1.5604E-2</v>
      </c>
      <c r="J22" s="54">
        <v>1.6830999999999999E-2</v>
      </c>
      <c r="K22" s="54">
        <v>1.8572999999999999E-2</v>
      </c>
      <c r="L22" s="54">
        <v>1.9105E-2</v>
      </c>
      <c r="M22" s="54">
        <v>1.8137E-2</v>
      </c>
      <c r="N22" s="54">
        <v>1.8777000000000002E-2</v>
      </c>
      <c r="O22" s="55">
        <f t="shared" si="2"/>
        <v>0.19900899999999999</v>
      </c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</row>
    <row r="23" spans="1:30" s="56" customFormat="1" ht="11.25" customHeight="1" x14ac:dyDescent="0.3">
      <c r="A23" s="65"/>
      <c r="B23" s="52" t="s">
        <v>58</v>
      </c>
      <c r="C23" s="54">
        <v>6.0879999999999988E-3</v>
      </c>
      <c r="D23" s="54">
        <v>6.2754499999999993E-3</v>
      </c>
      <c r="E23" s="54">
        <v>7.4007300000000003E-3</v>
      </c>
      <c r="F23" s="54">
        <v>6.8975999999999994E-3</v>
      </c>
      <c r="G23" s="54">
        <v>7.6036000000000003E-3</v>
      </c>
      <c r="H23" s="54">
        <v>7.3429999999999997E-3</v>
      </c>
      <c r="I23" s="54">
        <v>7.818799999999999E-3</v>
      </c>
      <c r="J23" s="54">
        <v>1.13452E-2</v>
      </c>
      <c r="K23" s="54">
        <v>9.1920999999999999E-3</v>
      </c>
      <c r="L23" s="54">
        <v>8.8618199999999994E-3</v>
      </c>
      <c r="M23" s="70">
        <v>6.7170600000000004E-3</v>
      </c>
      <c r="N23" s="70">
        <v>7.3292000000000201E-3</v>
      </c>
      <c r="O23" s="55">
        <f t="shared" si="2"/>
        <v>9.2872560000000007E-2</v>
      </c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</row>
    <row r="24" spans="1:30" s="56" customFormat="1" ht="11.25" customHeight="1" x14ac:dyDescent="0.25">
      <c r="A24" s="60" t="s">
        <v>59</v>
      </c>
      <c r="B24" s="60"/>
      <c r="C24" s="61">
        <f>+SUM(C15:C23)</f>
        <v>2.9083556889999995</v>
      </c>
      <c r="D24" s="61">
        <f t="shared" ref="D24:O24" si="3">+SUM(D15:D23)</f>
        <v>2.5478379261900002</v>
      </c>
      <c r="E24" s="61">
        <f t="shared" si="3"/>
        <v>2.8924422399999998</v>
      </c>
      <c r="F24" s="61">
        <f t="shared" si="3"/>
        <v>2.8288657539999997</v>
      </c>
      <c r="G24" s="61">
        <f t="shared" si="3"/>
        <v>2.777265844</v>
      </c>
      <c r="H24" s="61">
        <f t="shared" si="3"/>
        <v>2.5718213749999994</v>
      </c>
      <c r="I24" s="61">
        <f t="shared" si="3"/>
        <v>2.7722241749999998</v>
      </c>
      <c r="J24" s="61">
        <f t="shared" si="3"/>
        <v>3.0905449999999997</v>
      </c>
      <c r="K24" s="61">
        <f t="shared" si="3"/>
        <v>3.4048457299999999</v>
      </c>
      <c r="L24" s="61">
        <f t="shared" si="3"/>
        <v>3.4950868199999996</v>
      </c>
      <c r="M24" s="61">
        <f t="shared" si="3"/>
        <v>3.0689576599999993</v>
      </c>
      <c r="N24" s="61">
        <f t="shared" si="3"/>
        <v>3.1790826000000001</v>
      </c>
      <c r="O24" s="62">
        <f t="shared" si="3"/>
        <v>35.537330813189996</v>
      </c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</row>
    <row r="25" spans="1:30" s="56" customFormat="1" ht="11.25" customHeight="1" x14ac:dyDescent="0.3">
      <c r="A25" s="52" t="s">
        <v>60</v>
      </c>
      <c r="B25" s="52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</row>
    <row r="26" spans="1:30" s="56" customFormat="1" ht="11.25" customHeight="1" x14ac:dyDescent="0.3">
      <c r="A26" s="52"/>
      <c r="B26" s="52" t="s">
        <v>61</v>
      </c>
      <c r="C26" s="72">
        <v>2.6493729999999998</v>
      </c>
      <c r="D26" s="72">
        <v>2.2508210000000002</v>
      </c>
      <c r="E26" s="72">
        <v>2.392293</v>
      </c>
      <c r="F26" s="72">
        <v>2.0996150000000005</v>
      </c>
      <c r="G26" s="72">
        <v>1.9784460000000001</v>
      </c>
      <c r="H26" s="72">
        <v>1.8768319999999998</v>
      </c>
      <c r="I26" s="72">
        <v>1.9574929999999999</v>
      </c>
      <c r="J26" s="72">
        <v>2.0080810000000002</v>
      </c>
      <c r="K26" s="72">
        <v>2.1965290000000004</v>
      </c>
      <c r="L26" s="72">
        <v>2.4606849999999998</v>
      </c>
      <c r="M26" s="72">
        <v>2.4656359999999995</v>
      </c>
      <c r="N26" s="72">
        <v>2.9203200000000002</v>
      </c>
      <c r="O26" s="72">
        <f t="shared" ref="O26:O38" si="4">SUM(C26:N26)</f>
        <v>27.256124</v>
      </c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</row>
    <row r="27" spans="1:30" s="56" customFormat="1" ht="11.25" customHeight="1" x14ac:dyDescent="0.3">
      <c r="A27" s="52"/>
      <c r="B27" s="52" t="s">
        <v>62</v>
      </c>
      <c r="C27" s="72">
        <v>0.75457300000000005</v>
      </c>
      <c r="D27" s="72">
        <v>0.68033999999999994</v>
      </c>
      <c r="E27" s="72">
        <v>0.74206199999999989</v>
      </c>
      <c r="F27" s="72">
        <v>0.69654400000000005</v>
      </c>
      <c r="G27" s="72">
        <v>0.69891099999999995</v>
      </c>
      <c r="H27" s="72">
        <v>0.65948800000000007</v>
      </c>
      <c r="I27" s="72">
        <v>0.65685700000000002</v>
      </c>
      <c r="J27" s="72">
        <v>0.68430999999999997</v>
      </c>
      <c r="K27" s="72">
        <v>0.72189900000000007</v>
      </c>
      <c r="L27" s="72">
        <v>0.71396199999999999</v>
      </c>
      <c r="M27" s="72">
        <v>0.724607</v>
      </c>
      <c r="N27" s="72">
        <v>0.74928600000000001</v>
      </c>
      <c r="O27" s="72">
        <f t="shared" si="4"/>
        <v>8.482839000000002</v>
      </c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</row>
    <row r="28" spans="1:30" s="56" customFormat="1" ht="11.25" customHeight="1" x14ac:dyDescent="0.15">
      <c r="A28" s="60" t="s">
        <v>63</v>
      </c>
      <c r="B28" s="60"/>
      <c r="C28" s="73">
        <f>+SUM(C26:C27)</f>
        <v>3.4039459999999999</v>
      </c>
      <c r="D28" s="73">
        <f t="shared" ref="D28:N28" si="5">+SUM(D26:D27)</f>
        <v>2.9311610000000003</v>
      </c>
      <c r="E28" s="73">
        <f t="shared" si="5"/>
        <v>3.1343549999999998</v>
      </c>
      <c r="F28" s="73">
        <f t="shared" si="5"/>
        <v>2.7961590000000003</v>
      </c>
      <c r="G28" s="73">
        <f t="shared" si="5"/>
        <v>2.6773570000000002</v>
      </c>
      <c r="H28" s="73">
        <f t="shared" si="5"/>
        <v>2.5363199999999999</v>
      </c>
      <c r="I28" s="73">
        <f t="shared" si="5"/>
        <v>2.61435</v>
      </c>
      <c r="J28" s="73">
        <f t="shared" si="5"/>
        <v>2.6923910000000002</v>
      </c>
      <c r="K28" s="73">
        <f t="shared" si="5"/>
        <v>2.9184280000000005</v>
      </c>
      <c r="L28" s="73">
        <f t="shared" si="5"/>
        <v>3.1746469999999998</v>
      </c>
      <c r="M28" s="73">
        <f t="shared" si="5"/>
        <v>3.1902429999999997</v>
      </c>
      <c r="N28" s="73">
        <f t="shared" si="5"/>
        <v>3.6696060000000004</v>
      </c>
      <c r="O28" s="73">
        <f t="shared" si="4"/>
        <v>35.738963000000005</v>
      </c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</row>
    <row r="29" spans="1:30" s="56" customFormat="1" ht="11.25" customHeight="1" x14ac:dyDescent="0.3">
      <c r="A29" s="52" t="s">
        <v>64</v>
      </c>
      <c r="B29" s="52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</row>
    <row r="30" spans="1:30" s="56" customFormat="1" ht="11.25" customHeight="1" x14ac:dyDescent="0.3">
      <c r="A30" s="52"/>
      <c r="B30" s="52" t="s">
        <v>65</v>
      </c>
      <c r="C30" s="76">
        <v>0.49396000000000001</v>
      </c>
      <c r="D30" s="76">
        <v>0.419072</v>
      </c>
      <c r="E30" s="76">
        <v>0.46857299999999996</v>
      </c>
      <c r="F30" s="76">
        <v>0.43481899999999996</v>
      </c>
      <c r="G30" s="76">
        <v>0.452795</v>
      </c>
      <c r="H30" s="76">
        <v>0.45123200000000002</v>
      </c>
      <c r="I30" s="76">
        <v>0.47744700000000001</v>
      </c>
      <c r="J30" s="76">
        <v>0.519042</v>
      </c>
      <c r="K30" s="76">
        <v>0.48260400000000003</v>
      </c>
      <c r="L30" s="76">
        <v>0.62824800000000003</v>
      </c>
      <c r="M30" s="76">
        <v>0.55442599999999997</v>
      </c>
      <c r="N30" s="76">
        <v>0.57772699999999999</v>
      </c>
      <c r="O30" s="76">
        <f t="shared" si="4"/>
        <v>5.9599450000000012</v>
      </c>
      <c r="Q30" s="59"/>
      <c r="S30" s="77"/>
    </row>
    <row r="31" spans="1:30" s="56" customFormat="1" ht="11.25" customHeight="1" x14ac:dyDescent="0.3">
      <c r="A31" s="52"/>
      <c r="B31" s="52" t="s">
        <v>66</v>
      </c>
      <c r="C31" s="76">
        <v>3.0566439999999999</v>
      </c>
      <c r="D31" s="76">
        <v>2.6390910000000001</v>
      </c>
      <c r="E31" s="76">
        <v>2.9624539999999997</v>
      </c>
      <c r="F31" s="76">
        <v>2.718191</v>
      </c>
      <c r="G31" s="76">
        <v>2.6311510000000005</v>
      </c>
      <c r="H31" s="76">
        <v>2.4861010000000001</v>
      </c>
      <c r="I31" s="76">
        <v>2.6084979999999995</v>
      </c>
      <c r="J31" s="76">
        <v>2.7534479999999997</v>
      </c>
      <c r="K31" s="76">
        <v>2.9960300000000002</v>
      </c>
      <c r="L31" s="76">
        <v>3.044073</v>
      </c>
      <c r="M31" s="76">
        <v>1.8160000000000001</v>
      </c>
      <c r="N31" s="76">
        <v>0.48977700000000002</v>
      </c>
      <c r="O31" s="76">
        <f t="shared" si="4"/>
        <v>30.201458000000002</v>
      </c>
      <c r="Q31" s="59"/>
      <c r="S31" s="77"/>
    </row>
    <row r="32" spans="1:30" s="56" customFormat="1" ht="11.25" customHeight="1" x14ac:dyDescent="0.3">
      <c r="A32" s="52"/>
      <c r="B32" s="52" t="s">
        <v>67</v>
      </c>
      <c r="C32" s="76">
        <v>4.5566270000000006</v>
      </c>
      <c r="D32" s="76">
        <v>5.2042299999999999</v>
      </c>
      <c r="E32" s="76">
        <v>5.9784440000000005</v>
      </c>
      <c r="F32" s="76">
        <v>5.0340290000000003</v>
      </c>
      <c r="G32" s="76">
        <v>5.0244620000000006</v>
      </c>
      <c r="H32" s="76">
        <v>4.5597989999999999</v>
      </c>
      <c r="I32" s="76">
        <v>4.5543180000000003</v>
      </c>
      <c r="J32" s="76">
        <v>4.4789970000000006</v>
      </c>
      <c r="K32" s="76">
        <v>4.1081589999999997</v>
      </c>
      <c r="L32" s="76">
        <v>4.1159709999999992</v>
      </c>
      <c r="M32" s="76">
        <v>4.0516179999999995</v>
      </c>
      <c r="N32" s="76">
        <v>8.8893360000000001</v>
      </c>
      <c r="O32" s="76">
        <f t="shared" si="4"/>
        <v>60.555990000000001</v>
      </c>
      <c r="Q32" s="59"/>
      <c r="S32" s="77"/>
    </row>
    <row r="33" spans="1:30" s="56" customFormat="1" ht="11.25" customHeight="1" x14ac:dyDescent="0.3">
      <c r="A33" s="52"/>
      <c r="B33" s="52" t="s">
        <v>68</v>
      </c>
      <c r="C33" s="76">
        <v>3.9556394664397887</v>
      </c>
      <c r="D33" s="76">
        <v>3.8322488909343906</v>
      </c>
      <c r="E33" s="76">
        <v>4.0024055800343747</v>
      </c>
      <c r="F33" s="76">
        <v>2.1004202659477609</v>
      </c>
      <c r="G33" s="76">
        <v>0.47851245567338696</v>
      </c>
      <c r="H33" s="76">
        <v>0.46989453933601605</v>
      </c>
      <c r="I33" s="76">
        <v>0.51968078676990104</v>
      </c>
      <c r="J33" s="76">
        <v>0.53769757342415581</v>
      </c>
      <c r="K33" s="76">
        <v>0.57011229000725494</v>
      </c>
      <c r="L33" s="76">
        <v>0.59315960795673006</v>
      </c>
      <c r="M33" s="76">
        <v>0.57171789587152655</v>
      </c>
      <c r="N33" s="76">
        <v>1.1543968240968723</v>
      </c>
      <c r="O33" s="76">
        <f t="shared" si="4"/>
        <v>18.785886176492156</v>
      </c>
      <c r="Q33" s="59"/>
      <c r="S33" s="77"/>
    </row>
    <row r="34" spans="1:30" s="56" customFormat="1" ht="11.25" customHeight="1" x14ac:dyDescent="0.3">
      <c r="A34" s="52"/>
      <c r="B34" s="52" t="s">
        <v>69</v>
      </c>
      <c r="C34" s="76">
        <v>2.1869967499999996</v>
      </c>
      <c r="D34" s="76">
        <v>2.0164194690000006</v>
      </c>
      <c r="E34" s="76">
        <v>2.1618375470000002</v>
      </c>
      <c r="F34" s="76">
        <v>1.9241059139999999</v>
      </c>
      <c r="G34" s="76">
        <v>1.8499246250000001</v>
      </c>
      <c r="H34" s="76">
        <v>1.714744687</v>
      </c>
      <c r="I34" s="76">
        <v>1.7994191250000002</v>
      </c>
      <c r="J34" s="76">
        <v>2.0174967499999998</v>
      </c>
      <c r="K34" s="76">
        <v>2.4359182499999998</v>
      </c>
      <c r="L34" s="76">
        <v>2.4781178749999997</v>
      </c>
      <c r="M34" s="76">
        <v>2.1650953120000005</v>
      </c>
      <c r="N34" s="76">
        <v>2.4241241919999998</v>
      </c>
      <c r="O34" s="76">
        <f t="shared" si="4"/>
        <v>25.174200496000001</v>
      </c>
      <c r="Q34" s="59"/>
      <c r="S34" s="77"/>
    </row>
    <row r="35" spans="1:30" s="56" customFormat="1" ht="11.25" customHeight="1" x14ac:dyDescent="0.3">
      <c r="A35" s="52"/>
      <c r="B35" s="52" t="s">
        <v>70</v>
      </c>
      <c r="C35" s="76">
        <v>3.1122540000000001</v>
      </c>
      <c r="D35" s="76">
        <v>2.9161259999999998</v>
      </c>
      <c r="E35" s="76">
        <v>3.2156980000000002</v>
      </c>
      <c r="F35" s="76">
        <v>3.050621</v>
      </c>
      <c r="G35" s="76">
        <v>2.930609</v>
      </c>
      <c r="H35" s="76">
        <v>2.7385689999999996</v>
      </c>
      <c r="I35" s="76">
        <v>2.8449909999999998</v>
      </c>
      <c r="J35" s="76">
        <v>3.113111</v>
      </c>
      <c r="K35" s="76">
        <v>3.5253870000000007</v>
      </c>
      <c r="L35" s="76">
        <v>3.6244539999999996</v>
      </c>
      <c r="M35" s="76">
        <v>3.0534559999999997</v>
      </c>
      <c r="N35" s="76">
        <v>3.378490999999999</v>
      </c>
      <c r="O35" s="76">
        <f t="shared" si="4"/>
        <v>37.503766999999996</v>
      </c>
      <c r="P35" s="78"/>
      <c r="Q35" s="5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</row>
    <row r="36" spans="1:30" s="56" customFormat="1" ht="11.25" customHeight="1" x14ac:dyDescent="0.3">
      <c r="A36" s="52"/>
      <c r="B36" s="52" t="s">
        <v>71</v>
      </c>
      <c r="C36" s="76">
        <v>3.0288751880000002</v>
      </c>
      <c r="D36" s="76">
        <v>2.7212969999999999</v>
      </c>
      <c r="E36" s="76">
        <v>3.0321959460000003</v>
      </c>
      <c r="F36" s="76">
        <v>2.970256563</v>
      </c>
      <c r="G36" s="76">
        <v>3.2344205980000003</v>
      </c>
      <c r="H36" s="76">
        <v>3.0641044790000005</v>
      </c>
      <c r="I36" s="76">
        <v>3.0599337279999999</v>
      </c>
      <c r="J36" s="76">
        <v>3.2876948690000001</v>
      </c>
      <c r="K36" s="76">
        <v>3.449605875</v>
      </c>
      <c r="L36" s="76">
        <v>3.5427979999999999</v>
      </c>
      <c r="M36" s="76">
        <v>3.3044570000000002</v>
      </c>
      <c r="N36" s="76">
        <v>3.086544</v>
      </c>
      <c r="O36" s="76">
        <f t="shared" si="4"/>
        <v>37.782183246000002</v>
      </c>
      <c r="P36" s="78"/>
      <c r="Q36" s="5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</row>
    <row r="37" spans="1:30" s="56" customFormat="1" ht="11.25" customHeight="1" x14ac:dyDescent="0.3">
      <c r="A37" s="52"/>
      <c r="B37" s="52" t="s">
        <v>72</v>
      </c>
      <c r="C37" s="76">
        <v>1.3111000000000001E-2</v>
      </c>
      <c r="D37" s="76">
        <v>1.1396000000000002E-2</v>
      </c>
      <c r="E37" s="76">
        <v>1.3041999999999998E-2</v>
      </c>
      <c r="F37" s="76">
        <v>1.1330999999999999E-2</v>
      </c>
      <c r="G37" s="76">
        <v>1.1798999999999999E-2</v>
      </c>
      <c r="H37" s="76">
        <v>1.1210000000000001E-2</v>
      </c>
      <c r="I37" s="76">
        <v>1.2197E-2</v>
      </c>
      <c r="J37" s="76">
        <v>1.2282E-2</v>
      </c>
      <c r="K37" s="76">
        <v>1.3233E-2</v>
      </c>
      <c r="L37" s="76">
        <v>1.4211E-2</v>
      </c>
      <c r="M37" s="76">
        <v>1.4055999999999999E-2</v>
      </c>
      <c r="N37" s="76">
        <v>1.453E-2</v>
      </c>
      <c r="O37" s="80">
        <f t="shared" si="4"/>
        <v>0.15239799999999998</v>
      </c>
      <c r="P37" s="78"/>
      <c r="Q37" s="5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</row>
    <row r="38" spans="1:30" s="82" customFormat="1" ht="11.25" customHeight="1" x14ac:dyDescent="0.2">
      <c r="A38" s="60" t="s">
        <v>73</v>
      </c>
      <c r="B38" s="60"/>
      <c r="C38" s="71">
        <f>+SUM(C30:C37)</f>
        <v>20.404107404439788</v>
      </c>
      <c r="D38" s="71">
        <f t="shared" ref="D38:N38" si="6">+SUM(D30:D37)</f>
        <v>19.759880359934392</v>
      </c>
      <c r="E38" s="71">
        <f t="shared" si="6"/>
        <v>21.834650073034375</v>
      </c>
      <c r="F38" s="71">
        <f t="shared" si="6"/>
        <v>18.243773742947759</v>
      </c>
      <c r="G38" s="71">
        <f t="shared" si="6"/>
        <v>16.61367367867339</v>
      </c>
      <c r="H38" s="71">
        <f t="shared" si="6"/>
        <v>15.495654705336017</v>
      </c>
      <c r="I38" s="71">
        <f t="shared" si="6"/>
        <v>15.876484639769902</v>
      </c>
      <c r="J38" s="71">
        <f t="shared" si="6"/>
        <v>16.719769192424152</v>
      </c>
      <c r="K38" s="71">
        <f t="shared" si="6"/>
        <v>17.581049415007257</v>
      </c>
      <c r="L38" s="71">
        <f t="shared" si="6"/>
        <v>18.04103248295673</v>
      </c>
      <c r="M38" s="71">
        <f t="shared" si="6"/>
        <v>15.530826207871527</v>
      </c>
      <c r="N38" s="71">
        <f t="shared" si="6"/>
        <v>20.014926016096872</v>
      </c>
      <c r="O38" s="81">
        <f t="shared" si="4"/>
        <v>216.11582791849219</v>
      </c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</row>
    <row r="39" spans="1:30" s="56" customFormat="1" ht="11.25" customHeight="1" x14ac:dyDescent="0.3">
      <c r="A39" s="52" t="s">
        <v>22</v>
      </c>
      <c r="B39" s="52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</row>
    <row r="40" spans="1:30" s="56" customFormat="1" ht="11.25" customHeight="1" x14ac:dyDescent="0.3">
      <c r="A40" s="52"/>
      <c r="B40" s="52" t="s">
        <v>74</v>
      </c>
      <c r="C40" s="83">
        <v>0.82110937499999836</v>
      </c>
      <c r="D40" s="83">
        <v>0.78611657499999521</v>
      </c>
      <c r="E40" s="83">
        <v>0.83253180000000138</v>
      </c>
      <c r="F40" s="83">
        <v>0.76490477499999909</v>
      </c>
      <c r="G40" s="83">
        <v>0.71873182499999821</v>
      </c>
      <c r="H40" s="83">
        <v>0.66596065000000104</v>
      </c>
      <c r="I40" s="83">
        <v>0.63780739999999891</v>
      </c>
      <c r="J40" s="83">
        <v>0.75373854999999845</v>
      </c>
      <c r="K40" s="83">
        <v>0.94314677500000044</v>
      </c>
      <c r="L40" s="83">
        <v>0.9455536499999998</v>
      </c>
      <c r="M40" s="83">
        <v>0.84637737499999954</v>
      </c>
      <c r="N40" s="83">
        <v>0.90293000000000079</v>
      </c>
      <c r="O40" s="84">
        <f t="shared" ref="O40:O44" si="7">SUM(C40:N40)</f>
        <v>9.6189087499999921</v>
      </c>
      <c r="R40" s="79"/>
      <c r="S40" s="79"/>
      <c r="T40" s="79"/>
      <c r="U40" s="79"/>
      <c r="V40" s="79"/>
      <c r="W40" s="79"/>
      <c r="X40" s="66"/>
      <c r="Y40" s="66"/>
      <c r="Z40" s="66"/>
      <c r="AA40" s="66"/>
      <c r="AB40" s="66"/>
      <c r="AC40" s="66"/>
      <c r="AD40" s="66"/>
    </row>
    <row r="41" spans="1:30" s="56" customFormat="1" ht="11.25" customHeight="1" x14ac:dyDescent="0.3">
      <c r="A41" s="60" t="s">
        <v>75</v>
      </c>
      <c r="B41" s="52"/>
      <c r="C41" s="71">
        <f>+C40</f>
        <v>0.82110937499999836</v>
      </c>
      <c r="D41" s="71">
        <f t="shared" ref="D41:N41" si="8">+D40</f>
        <v>0.78611657499999521</v>
      </c>
      <c r="E41" s="71">
        <f t="shared" si="8"/>
        <v>0.83253180000000138</v>
      </c>
      <c r="F41" s="71">
        <f t="shared" si="8"/>
        <v>0.76490477499999909</v>
      </c>
      <c r="G41" s="71">
        <f t="shared" si="8"/>
        <v>0.71873182499999821</v>
      </c>
      <c r="H41" s="71">
        <f t="shared" si="8"/>
        <v>0.66596065000000104</v>
      </c>
      <c r="I41" s="71">
        <f t="shared" si="8"/>
        <v>0.63780739999999891</v>
      </c>
      <c r="J41" s="71">
        <f t="shared" si="8"/>
        <v>0.75373854999999845</v>
      </c>
      <c r="K41" s="71">
        <f t="shared" si="8"/>
        <v>0.94314677500000044</v>
      </c>
      <c r="L41" s="71">
        <f t="shared" si="8"/>
        <v>0.9455536499999998</v>
      </c>
      <c r="M41" s="71">
        <f t="shared" si="8"/>
        <v>0.84637737499999954</v>
      </c>
      <c r="N41" s="71">
        <f t="shared" si="8"/>
        <v>0.90293000000000079</v>
      </c>
      <c r="O41" s="71">
        <f t="shared" si="7"/>
        <v>9.6189087499999921</v>
      </c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</row>
    <row r="42" spans="1:30" s="56" customFormat="1" ht="11.25" customHeight="1" x14ac:dyDescent="0.3">
      <c r="A42" s="52" t="s">
        <v>76</v>
      </c>
      <c r="B42" s="52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71"/>
      <c r="P42" s="85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</row>
    <row r="43" spans="1:30" s="56" customFormat="1" ht="11.25" customHeight="1" x14ac:dyDescent="0.3">
      <c r="A43" s="52"/>
      <c r="B43" s="52" t="s">
        <v>77</v>
      </c>
      <c r="C43" s="84">
        <v>4.7249000000000017</v>
      </c>
      <c r="D43" s="84">
        <v>4.3965420000000011</v>
      </c>
      <c r="E43" s="84">
        <v>4.91927</v>
      </c>
      <c r="F43" s="84">
        <v>4.7472099999999999</v>
      </c>
      <c r="G43" s="84">
        <v>2.8725699999999996</v>
      </c>
      <c r="H43" s="86">
        <v>0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4">
        <f t="shared" si="7"/>
        <v>21.660492000000001</v>
      </c>
      <c r="P43" s="85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</row>
    <row r="44" spans="1:30" s="56" customFormat="1" ht="11.25" customHeight="1" x14ac:dyDescent="0.25">
      <c r="A44" s="60" t="s">
        <v>78</v>
      </c>
      <c r="B44" s="65"/>
      <c r="C44" s="71">
        <f t="shared" ref="C44:M44" si="9">+C43</f>
        <v>4.7249000000000017</v>
      </c>
      <c r="D44" s="71">
        <f t="shared" si="9"/>
        <v>4.3965420000000011</v>
      </c>
      <c r="E44" s="71">
        <f t="shared" si="9"/>
        <v>4.91927</v>
      </c>
      <c r="F44" s="71">
        <f t="shared" si="9"/>
        <v>4.7472099999999999</v>
      </c>
      <c r="G44" s="71">
        <f t="shared" si="9"/>
        <v>2.8725699999999996</v>
      </c>
      <c r="H44" s="71">
        <f t="shared" si="9"/>
        <v>0</v>
      </c>
      <c r="I44" s="71">
        <f t="shared" si="9"/>
        <v>0</v>
      </c>
      <c r="J44" s="71">
        <f t="shared" si="9"/>
        <v>0</v>
      </c>
      <c r="K44" s="71">
        <f t="shared" si="9"/>
        <v>0</v>
      </c>
      <c r="L44" s="71">
        <f t="shared" si="9"/>
        <v>0</v>
      </c>
      <c r="M44" s="71">
        <f t="shared" si="9"/>
        <v>0</v>
      </c>
      <c r="N44" s="71">
        <f>+N43</f>
        <v>0</v>
      </c>
      <c r="O44" s="71">
        <f t="shared" si="7"/>
        <v>21.660492000000001</v>
      </c>
      <c r="Q44" s="87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</row>
    <row r="45" spans="1:30" s="56" customFormat="1" ht="11.25" customHeight="1" x14ac:dyDescent="0.3">
      <c r="A45" s="89" t="s">
        <v>79</v>
      </c>
      <c r="B45" s="90"/>
      <c r="C45" s="91">
        <f>+C44+C41+C38+C28+C24+C13</f>
        <v>38.011653468439789</v>
      </c>
      <c r="D45" s="91">
        <f t="shared" ref="D45:N45" si="10">+D44+D41+D38+D28+D24+D13</f>
        <v>35.77172786112439</v>
      </c>
      <c r="E45" s="91">
        <f t="shared" si="10"/>
        <v>39.742310113034378</v>
      </c>
      <c r="F45" s="91">
        <f t="shared" si="10"/>
        <v>35.276654271947756</v>
      </c>
      <c r="G45" s="91">
        <f t="shared" si="10"/>
        <v>31.533354347673388</v>
      </c>
      <c r="H45" s="91">
        <f t="shared" si="10"/>
        <v>31.308647030336019</v>
      </c>
      <c r="I45" s="91">
        <f t="shared" si="10"/>
        <v>32.220104414769899</v>
      </c>
      <c r="J45" s="91">
        <f t="shared" si="10"/>
        <v>34.276961642424155</v>
      </c>
      <c r="K45" s="91">
        <f t="shared" si="10"/>
        <v>36.880170420007261</v>
      </c>
      <c r="L45" s="91">
        <f t="shared" si="10"/>
        <v>37.817923952956733</v>
      </c>
      <c r="M45" s="91">
        <f t="shared" si="10"/>
        <v>33.612336242871521</v>
      </c>
      <c r="N45" s="91">
        <f t="shared" si="10"/>
        <v>39.291189616096872</v>
      </c>
      <c r="O45" s="91">
        <f>+O44+O41+O38+O28+O24+O13</f>
        <v>425.74303338168215</v>
      </c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</row>
    <row r="46" spans="1:30" s="56" customFormat="1" ht="11.25" customHeight="1" x14ac:dyDescent="0.3">
      <c r="A46" s="92"/>
      <c r="B46" s="52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71"/>
      <c r="P46" s="78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</row>
    <row r="47" spans="1:30" s="82" customFormat="1" ht="11.25" customHeight="1" x14ac:dyDescent="0.3">
      <c r="A47" s="93" t="s">
        <v>80</v>
      </c>
      <c r="B47" s="94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  <c r="Q47" s="97"/>
      <c r="R47" s="59"/>
      <c r="S47" s="59"/>
      <c r="T47" s="97"/>
      <c r="U47" s="97"/>
      <c r="V47" s="97"/>
      <c r="W47" s="97"/>
      <c r="X47" s="97"/>
      <c r="Y47" s="97"/>
      <c r="Z47" s="97"/>
      <c r="AA47" s="97"/>
      <c r="AB47" s="97"/>
      <c r="AC47" s="97"/>
    </row>
    <row r="48" spans="1:30" s="56" customFormat="1" ht="11.25" customHeight="1" x14ac:dyDescent="0.3">
      <c r="A48" s="52" t="s">
        <v>81</v>
      </c>
      <c r="B48" s="52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71"/>
      <c r="Q48" s="79"/>
      <c r="S48" s="77"/>
    </row>
    <row r="49" spans="1:35" s="56" customFormat="1" ht="11.25" customHeight="1" x14ac:dyDescent="0.3">
      <c r="A49" s="52"/>
      <c r="B49" s="52" t="s">
        <v>82</v>
      </c>
      <c r="C49" s="84">
        <v>0.21187999999999999</v>
      </c>
      <c r="D49" s="84">
        <v>0.200932</v>
      </c>
      <c r="E49" s="84">
        <v>0.25830000000000003</v>
      </c>
      <c r="F49" s="84">
        <v>0.23915199999999998</v>
      </c>
      <c r="G49" s="84">
        <v>0.27079199999999998</v>
      </c>
      <c r="H49" s="84">
        <v>0.25839999999999996</v>
      </c>
      <c r="I49" s="84">
        <v>0.26607999999999998</v>
      </c>
      <c r="J49" s="84">
        <v>0.26506999999999997</v>
      </c>
      <c r="K49" s="84">
        <v>0.25358520000000001</v>
      </c>
      <c r="L49" s="84">
        <v>0.28564999999999996</v>
      </c>
      <c r="M49" s="84">
        <v>0.27329000000000003</v>
      </c>
      <c r="N49" s="84">
        <v>0.27415</v>
      </c>
      <c r="O49" s="84">
        <f>SUM(C49:N49)</f>
        <v>3.0572811999999998</v>
      </c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99"/>
      <c r="AE49" s="99"/>
      <c r="AF49" s="99"/>
      <c r="AG49" s="99"/>
      <c r="AH49" s="99"/>
      <c r="AI49" s="99"/>
    </row>
    <row r="50" spans="1:35" s="56" customFormat="1" ht="11.25" customHeight="1" x14ac:dyDescent="0.25">
      <c r="A50" s="60" t="s">
        <v>83</v>
      </c>
      <c r="B50" s="60"/>
      <c r="C50" s="71">
        <f>+C49</f>
        <v>0.21187999999999999</v>
      </c>
      <c r="D50" s="71">
        <f>+D49</f>
        <v>0.200932</v>
      </c>
      <c r="E50" s="71">
        <f t="shared" ref="E50:N50" si="11">+E49</f>
        <v>0.25830000000000003</v>
      </c>
      <c r="F50" s="71">
        <f t="shared" si="11"/>
        <v>0.23915199999999998</v>
      </c>
      <c r="G50" s="71">
        <f t="shared" si="11"/>
        <v>0.27079199999999998</v>
      </c>
      <c r="H50" s="71">
        <f t="shared" si="11"/>
        <v>0.25839999999999996</v>
      </c>
      <c r="I50" s="71">
        <f t="shared" si="11"/>
        <v>0.26607999999999998</v>
      </c>
      <c r="J50" s="71">
        <f t="shared" si="11"/>
        <v>0.26506999999999997</v>
      </c>
      <c r="K50" s="71">
        <f t="shared" si="11"/>
        <v>0.25358520000000001</v>
      </c>
      <c r="L50" s="71">
        <f t="shared" si="11"/>
        <v>0.28564999999999996</v>
      </c>
      <c r="M50" s="71">
        <f t="shared" si="11"/>
        <v>0.27329000000000003</v>
      </c>
      <c r="N50" s="71">
        <f t="shared" si="11"/>
        <v>0.27415</v>
      </c>
      <c r="O50" s="71">
        <f>SUM(C50:N50)</f>
        <v>3.0572811999999998</v>
      </c>
      <c r="Q50" s="59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</row>
    <row r="51" spans="1:35" s="56" customFormat="1" ht="11.25" customHeight="1" x14ac:dyDescent="0.3">
      <c r="A51" s="52" t="s">
        <v>22</v>
      </c>
      <c r="B51" s="52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63"/>
      <c r="AD51" s="77"/>
      <c r="AE51" s="77"/>
    </row>
    <row r="52" spans="1:35" s="56" customFormat="1" ht="11.25" customHeight="1" x14ac:dyDescent="0.3">
      <c r="A52" s="52"/>
      <c r="B52" s="52" t="s">
        <v>43</v>
      </c>
      <c r="C52" s="84">
        <v>0.35197789999999851</v>
      </c>
      <c r="D52" s="84">
        <v>0.27758610000000145</v>
      </c>
      <c r="E52" s="84">
        <v>0.32114299999999996</v>
      </c>
      <c r="F52" s="84">
        <v>0.34093069999999925</v>
      </c>
      <c r="G52" s="84">
        <v>0.34320430000000074</v>
      </c>
      <c r="H52" s="84">
        <v>0.21552859999999777</v>
      </c>
      <c r="I52" s="84">
        <v>0.40635220000000299</v>
      </c>
      <c r="J52" s="84">
        <v>0.51836069999999923</v>
      </c>
      <c r="K52" s="84">
        <v>0.45695099999999628</v>
      </c>
      <c r="L52" s="84">
        <v>0.4425346000000015</v>
      </c>
      <c r="M52" s="84">
        <v>0.366625700000003</v>
      </c>
      <c r="N52" s="84">
        <v>0.31268039999999847</v>
      </c>
      <c r="O52" s="84">
        <f>SUM(C52:N52)</f>
        <v>4.3538751999999992</v>
      </c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77"/>
      <c r="AE52" s="77"/>
    </row>
    <row r="53" spans="1:35" s="56" customFormat="1" ht="11.25" customHeight="1" x14ac:dyDescent="0.3">
      <c r="A53" s="52"/>
      <c r="B53" s="52" t="s">
        <v>44</v>
      </c>
      <c r="C53" s="84">
        <v>1.0895E-2</v>
      </c>
      <c r="D53" s="84">
        <v>7.6139000000000233E-3</v>
      </c>
      <c r="E53" s="84">
        <v>4.1530999999999998E-3</v>
      </c>
      <c r="F53" s="84">
        <v>2.455E-4</v>
      </c>
      <c r="G53" s="84">
        <v>3.3007999999999883E-3</v>
      </c>
      <c r="H53" s="84">
        <v>1.4019600000000035E-2</v>
      </c>
      <c r="I53" s="84">
        <v>2.2950799999999986E-2</v>
      </c>
      <c r="J53" s="84">
        <v>2.6002799999999989E-2</v>
      </c>
      <c r="K53" s="84">
        <v>1.3930200000000012E-2</v>
      </c>
      <c r="L53" s="84">
        <v>1.0292099999999976E-2</v>
      </c>
      <c r="M53" s="84">
        <v>6.5659000000000229E-3</v>
      </c>
      <c r="N53" s="84">
        <v>7.9437999999999887E-3</v>
      </c>
      <c r="O53" s="84">
        <f>SUM(C53:N53)</f>
        <v>0.12791350000000004</v>
      </c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77"/>
      <c r="AE53" s="77"/>
    </row>
    <row r="54" spans="1:35" s="56" customFormat="1" ht="18.75" customHeight="1" x14ac:dyDescent="0.3">
      <c r="A54" s="60" t="s">
        <v>75</v>
      </c>
      <c r="B54" s="52"/>
      <c r="C54" s="71">
        <f>+SUM(C52:C53)</f>
        <v>0.3628728999999985</v>
      </c>
      <c r="D54" s="71">
        <f t="shared" ref="D54:N54" si="12">+SUM(D52:D53)</f>
        <v>0.28520000000000145</v>
      </c>
      <c r="E54" s="71">
        <f t="shared" si="12"/>
        <v>0.32529609999999998</v>
      </c>
      <c r="F54" s="71">
        <f t="shared" si="12"/>
        <v>0.34117619999999926</v>
      </c>
      <c r="G54" s="71">
        <f t="shared" si="12"/>
        <v>0.34650510000000073</v>
      </c>
      <c r="H54" s="71">
        <f t="shared" si="12"/>
        <v>0.22954819999999782</v>
      </c>
      <c r="I54" s="71">
        <f t="shared" si="12"/>
        <v>0.42930300000000299</v>
      </c>
      <c r="J54" s="71">
        <f t="shared" si="12"/>
        <v>0.54436349999999922</v>
      </c>
      <c r="K54" s="71">
        <f t="shared" si="12"/>
        <v>0.47088119999999628</v>
      </c>
      <c r="L54" s="71">
        <f t="shared" si="12"/>
        <v>0.45282670000000147</v>
      </c>
      <c r="M54" s="71">
        <f t="shared" si="12"/>
        <v>0.37319160000000301</v>
      </c>
      <c r="N54" s="71">
        <f t="shared" si="12"/>
        <v>0.32062419999999847</v>
      </c>
      <c r="O54" s="71">
        <f>SUM(C54:N54)</f>
        <v>4.4817886999999992</v>
      </c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77"/>
      <c r="AE54" s="77"/>
    </row>
    <row r="55" spans="1:35" s="56" customFormat="1" ht="11.25" customHeight="1" x14ac:dyDescent="0.25">
      <c r="A55" s="100" t="s">
        <v>84</v>
      </c>
      <c r="B55" s="101"/>
      <c r="C55" s="91">
        <f>+C54+C50</f>
        <v>0.57475289999999846</v>
      </c>
      <c r="D55" s="91">
        <f t="shared" ref="D55:O55" si="13">+D54+D50</f>
        <v>0.48613200000000145</v>
      </c>
      <c r="E55" s="91">
        <f t="shared" si="13"/>
        <v>0.58359610000000006</v>
      </c>
      <c r="F55" s="91">
        <f t="shared" si="13"/>
        <v>0.58032819999999918</v>
      </c>
      <c r="G55" s="91">
        <f t="shared" si="13"/>
        <v>0.61729710000000071</v>
      </c>
      <c r="H55" s="91">
        <f t="shared" si="13"/>
        <v>0.48794819999999778</v>
      </c>
      <c r="I55" s="91">
        <f t="shared" si="13"/>
        <v>0.69538300000000297</v>
      </c>
      <c r="J55" s="91">
        <f t="shared" si="13"/>
        <v>0.80943349999999925</v>
      </c>
      <c r="K55" s="91">
        <f t="shared" si="13"/>
        <v>0.72446639999999629</v>
      </c>
      <c r="L55" s="91">
        <f t="shared" si="13"/>
        <v>0.73847670000000143</v>
      </c>
      <c r="M55" s="91">
        <f t="shared" si="13"/>
        <v>0.6464816000000031</v>
      </c>
      <c r="N55" s="91">
        <f t="shared" si="13"/>
        <v>0.59477419999999848</v>
      </c>
      <c r="O55" s="91">
        <f t="shared" si="13"/>
        <v>7.5390698999999994</v>
      </c>
      <c r="P55" s="102"/>
      <c r="Q55" s="102"/>
      <c r="R55" s="102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</row>
    <row r="56" spans="1:35" s="56" customFormat="1" ht="11.25" customHeight="1" x14ac:dyDescent="0.25">
      <c r="A56" s="46"/>
      <c r="B56" s="65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103"/>
      <c r="Q56" s="103"/>
      <c r="R56" s="102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</row>
    <row r="57" spans="1:35" s="107" customFormat="1" ht="11.25" customHeight="1" x14ac:dyDescent="0.3">
      <c r="A57" s="104" t="s">
        <v>85</v>
      </c>
      <c r="B57" s="94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3"/>
      <c r="Q57" s="103"/>
      <c r="R57" s="103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77"/>
    </row>
    <row r="58" spans="1:35" s="107" customFormat="1" ht="11.25" customHeight="1" x14ac:dyDescent="0.3">
      <c r="A58" s="52" t="s">
        <v>86</v>
      </c>
      <c r="B58" s="52" t="s">
        <v>87</v>
      </c>
      <c r="C58" s="108">
        <v>0</v>
      </c>
      <c r="D58" s="108">
        <v>0</v>
      </c>
      <c r="E58" s="108">
        <v>0</v>
      </c>
      <c r="F58" s="108">
        <v>0</v>
      </c>
      <c r="G58" s="108">
        <v>4.6810799999999997</v>
      </c>
      <c r="H58" s="108">
        <v>13.262919999999999</v>
      </c>
      <c r="I58" s="108">
        <v>15.089969999999999</v>
      </c>
      <c r="J58" s="108">
        <v>13.916930000000001</v>
      </c>
      <c r="K58" s="108">
        <v>14.19375</v>
      </c>
      <c r="L58" s="108">
        <v>14.94481</v>
      </c>
      <c r="M58" s="108">
        <v>6.6509999999999998</v>
      </c>
      <c r="N58" s="108">
        <v>5.54678</v>
      </c>
      <c r="O58" s="84">
        <f>SUM(C58:N58)</f>
        <v>88.287239999999997</v>
      </c>
      <c r="P58" s="109" t="s">
        <v>88</v>
      </c>
      <c r="Q58" s="110" t="s">
        <v>25</v>
      </c>
      <c r="R58" s="111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06"/>
      <c r="AE58" s="77"/>
    </row>
    <row r="59" spans="1:35" s="107" customFormat="1" ht="11.25" customHeight="1" x14ac:dyDescent="0.3">
      <c r="A59" s="52" t="s">
        <v>89</v>
      </c>
      <c r="B59" s="113" t="s">
        <v>90</v>
      </c>
      <c r="C59" s="108">
        <v>0</v>
      </c>
      <c r="D59" s="108">
        <v>0</v>
      </c>
      <c r="E59" s="108">
        <v>0</v>
      </c>
      <c r="F59" s="108">
        <v>0</v>
      </c>
      <c r="G59" s="108">
        <v>0</v>
      </c>
      <c r="H59" s="108">
        <v>0</v>
      </c>
      <c r="I59" s="108">
        <v>0</v>
      </c>
      <c r="J59" s="108">
        <v>1.014</v>
      </c>
      <c r="K59" s="108">
        <v>6.9210000000000003</v>
      </c>
      <c r="L59" s="108">
        <v>6.25</v>
      </c>
      <c r="M59" s="108">
        <v>0</v>
      </c>
      <c r="N59" s="108">
        <v>0</v>
      </c>
      <c r="O59" s="84">
        <f t="shared" ref="O59:O72" si="14">SUM(C59:N59)</f>
        <v>14.185</v>
      </c>
      <c r="P59" s="109" t="s">
        <v>91</v>
      </c>
      <c r="Q59" s="110" t="s">
        <v>32</v>
      </c>
      <c r="R59" s="111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06"/>
      <c r="AE59" s="77"/>
    </row>
    <row r="60" spans="1:35" s="107" customFormat="1" ht="12" customHeight="1" x14ac:dyDescent="0.3">
      <c r="A60" s="52" t="s">
        <v>89</v>
      </c>
      <c r="B60" s="113" t="s">
        <v>92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108">
        <f t="shared" si="14"/>
        <v>0</v>
      </c>
      <c r="P60" s="109" t="s">
        <v>91</v>
      </c>
      <c r="Q60" s="110" t="s">
        <v>25</v>
      </c>
      <c r="R60" s="111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06"/>
      <c r="AE60" s="77"/>
    </row>
    <row r="61" spans="1:35" s="107" customFormat="1" ht="11.25" customHeight="1" x14ac:dyDescent="0.3">
      <c r="A61" s="52" t="s">
        <v>93</v>
      </c>
      <c r="B61" s="52" t="s">
        <v>94</v>
      </c>
      <c r="C61" s="108">
        <v>0</v>
      </c>
      <c r="D61" s="108">
        <v>0.70971000000000006</v>
      </c>
      <c r="E61" s="108">
        <v>1.1250799999999999</v>
      </c>
      <c r="F61" s="108">
        <v>1.14896</v>
      </c>
      <c r="G61" s="108">
        <v>1.14896</v>
      </c>
      <c r="H61" s="108">
        <v>1.3516199999999998</v>
      </c>
      <c r="I61" s="108">
        <v>1.3957299999999999</v>
      </c>
      <c r="J61" s="108">
        <v>0</v>
      </c>
      <c r="K61" s="108">
        <v>0</v>
      </c>
      <c r="L61" s="108">
        <v>0</v>
      </c>
      <c r="M61" s="108">
        <v>0</v>
      </c>
      <c r="N61" s="108">
        <v>2.42</v>
      </c>
      <c r="O61" s="84">
        <f t="shared" si="14"/>
        <v>9.3000599999999984</v>
      </c>
      <c r="P61" s="109" t="s">
        <v>88</v>
      </c>
      <c r="Q61" s="110" t="s">
        <v>25</v>
      </c>
      <c r="R61" s="111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06"/>
      <c r="AE61" s="77"/>
    </row>
    <row r="62" spans="1:35" s="107" customFormat="1" ht="11.25" customHeight="1" x14ac:dyDescent="0.3">
      <c r="A62" s="52" t="s">
        <v>95</v>
      </c>
      <c r="B62" s="52" t="s">
        <v>96</v>
      </c>
      <c r="C62" s="108">
        <v>5.4204159999999995</v>
      </c>
      <c r="D62" s="108">
        <v>5.7782870000000006</v>
      </c>
      <c r="E62" s="108">
        <v>6.9482840000000019</v>
      </c>
      <c r="F62" s="108">
        <v>6.6410919999999987</v>
      </c>
      <c r="G62" s="108">
        <v>7.176143999999999</v>
      </c>
      <c r="H62" s="108">
        <v>6.2715360000000002</v>
      </c>
      <c r="I62" s="108">
        <v>6.1803100000000004</v>
      </c>
      <c r="J62" s="108">
        <v>7.0064490000000008</v>
      </c>
      <c r="K62" s="108">
        <v>6.9055270000000011</v>
      </c>
      <c r="L62" s="108">
        <v>3.8250010000000003</v>
      </c>
      <c r="M62" s="108">
        <v>6.7494799999999984</v>
      </c>
      <c r="N62" s="108">
        <v>5.5564340000000003</v>
      </c>
      <c r="O62" s="84">
        <f t="shared" si="14"/>
        <v>74.45895999999999</v>
      </c>
      <c r="P62" s="109" t="s">
        <v>88</v>
      </c>
      <c r="Q62" s="110" t="s">
        <v>25</v>
      </c>
      <c r="R62" s="111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06"/>
      <c r="AE62" s="77"/>
    </row>
    <row r="63" spans="1:35" s="107" customFormat="1" ht="11.25" customHeight="1" x14ac:dyDescent="0.3">
      <c r="A63" s="114" t="s">
        <v>97</v>
      </c>
      <c r="B63" s="52" t="s">
        <v>98</v>
      </c>
      <c r="C63" s="108">
        <v>0</v>
      </c>
      <c r="D63" s="108">
        <v>0</v>
      </c>
      <c r="E63" s="108">
        <v>0</v>
      </c>
      <c r="F63" s="108">
        <v>0</v>
      </c>
      <c r="G63" s="108">
        <v>4.1280000000000001</v>
      </c>
      <c r="H63" s="108">
        <v>9.8480000000000008</v>
      </c>
      <c r="I63" s="108">
        <v>11.584</v>
      </c>
      <c r="J63" s="108">
        <v>11.145</v>
      </c>
      <c r="K63" s="108">
        <v>11.853</v>
      </c>
      <c r="L63" s="108">
        <v>10.085000000000001</v>
      </c>
      <c r="M63" s="108">
        <v>1.7909999999999999</v>
      </c>
      <c r="N63" s="108">
        <v>0</v>
      </c>
      <c r="O63" s="84">
        <f t="shared" si="14"/>
        <v>60.433999999999997</v>
      </c>
      <c r="P63" s="109" t="s">
        <v>88</v>
      </c>
      <c r="Q63" s="110" t="s">
        <v>32</v>
      </c>
      <c r="R63" s="111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</row>
    <row r="64" spans="1:35" s="107" customFormat="1" ht="11.25" customHeight="1" x14ac:dyDescent="0.3">
      <c r="A64" s="114" t="s">
        <v>99</v>
      </c>
      <c r="B64" s="52" t="s">
        <v>99</v>
      </c>
      <c r="C64" s="108">
        <v>0.85822299999999996</v>
      </c>
      <c r="D64" s="108">
        <v>0.78498199999999996</v>
      </c>
      <c r="E64" s="108">
        <v>1.0217350000000001</v>
      </c>
      <c r="F64" s="108">
        <v>1.210515</v>
      </c>
      <c r="G64" s="108">
        <v>0.90582700000000005</v>
      </c>
      <c r="H64" s="108">
        <v>0.66208600000000006</v>
      </c>
      <c r="I64" s="108">
        <v>0.79152099999999992</v>
      </c>
      <c r="J64" s="108">
        <v>0.38200000000000001</v>
      </c>
      <c r="K64" s="108">
        <v>0.67569399999999991</v>
      </c>
      <c r="L64" s="108">
        <v>0.8807529999999999</v>
      </c>
      <c r="M64" s="108">
        <v>0.71528099999999994</v>
      </c>
      <c r="N64" s="108">
        <v>1.162979</v>
      </c>
      <c r="O64" s="84">
        <f t="shared" si="14"/>
        <v>10.051596</v>
      </c>
      <c r="P64" s="109" t="s">
        <v>88</v>
      </c>
      <c r="Q64" s="110" t="s">
        <v>25</v>
      </c>
      <c r="R64" s="111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</row>
    <row r="65" spans="1:35" s="107" customFormat="1" ht="11.25" customHeight="1" x14ac:dyDescent="0.3">
      <c r="A65" s="52" t="s">
        <v>100</v>
      </c>
      <c r="B65" s="52" t="s">
        <v>101</v>
      </c>
      <c r="C65" s="108">
        <v>1.9131200000000002</v>
      </c>
      <c r="D65" s="108">
        <v>1.7671300000000001</v>
      </c>
      <c r="E65" s="108">
        <v>1.88537</v>
      </c>
      <c r="F65" s="108">
        <v>1.6587000000000001</v>
      </c>
      <c r="G65" s="108">
        <v>1.6894299999999998</v>
      </c>
      <c r="H65" s="108">
        <v>1.59829</v>
      </c>
      <c r="I65" s="108">
        <v>1.73054</v>
      </c>
      <c r="J65" s="108">
        <v>1.8203900000000002</v>
      </c>
      <c r="K65" s="108">
        <v>1.9210989999999999</v>
      </c>
      <c r="L65" s="108">
        <v>1.9893800000000001</v>
      </c>
      <c r="M65" s="108">
        <v>1.85409</v>
      </c>
      <c r="N65" s="108">
        <v>1.9147689999999997</v>
      </c>
      <c r="O65" s="84">
        <f t="shared" si="14"/>
        <v>21.742307999999998</v>
      </c>
      <c r="P65" s="109" t="s">
        <v>88</v>
      </c>
      <c r="Q65" s="110" t="s">
        <v>25</v>
      </c>
      <c r="R65" s="111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</row>
    <row r="66" spans="1:35" s="107" customFormat="1" ht="11.25" customHeight="1" x14ac:dyDescent="0.3">
      <c r="A66" s="52" t="s">
        <v>102</v>
      </c>
      <c r="B66" s="52" t="s">
        <v>103</v>
      </c>
      <c r="C66" s="115">
        <v>3.0499999999999998E-3</v>
      </c>
      <c r="D66" s="115">
        <v>3.0499999999999989E-3</v>
      </c>
      <c r="E66" s="115">
        <v>3.0499999999999989E-3</v>
      </c>
      <c r="F66" s="115">
        <v>3.0499999999999993E-3</v>
      </c>
      <c r="G66" s="115">
        <v>3.0499999999999993E-3</v>
      </c>
      <c r="H66" s="115">
        <v>3.0499999999999993E-3</v>
      </c>
      <c r="I66" s="115">
        <v>3.0499999999999993E-3</v>
      </c>
      <c r="J66" s="115">
        <v>3.0500000000000002E-3</v>
      </c>
      <c r="K66" s="115">
        <v>3.0499999999999993E-3</v>
      </c>
      <c r="L66" s="115">
        <v>3.0499999999999998E-3</v>
      </c>
      <c r="M66" s="115">
        <v>3.0499999999999993E-3</v>
      </c>
      <c r="N66" s="115">
        <v>3.0499999999999993E-3</v>
      </c>
      <c r="O66" s="84">
        <f t="shared" si="14"/>
        <v>3.6599999999999994E-2</v>
      </c>
      <c r="P66" s="109" t="s">
        <v>88</v>
      </c>
      <c r="Q66" s="110" t="s">
        <v>25</v>
      </c>
      <c r="R66" s="111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</row>
    <row r="67" spans="1:35" s="107" customFormat="1" ht="11.25" customHeight="1" x14ac:dyDescent="0.3">
      <c r="A67" s="52" t="s">
        <v>104</v>
      </c>
      <c r="B67" s="52" t="s">
        <v>105</v>
      </c>
      <c r="C67" s="108">
        <v>0.67310000000000003</v>
      </c>
      <c r="D67" s="108">
        <v>0.68228499999999992</v>
      </c>
      <c r="E67" s="108">
        <v>0.60614000000000001</v>
      </c>
      <c r="F67" s="108">
        <v>0.60787999999999998</v>
      </c>
      <c r="G67" s="108">
        <v>0.622</v>
      </c>
      <c r="H67" s="108">
        <v>0.622</v>
      </c>
      <c r="I67" s="108">
        <v>0.61159999999999992</v>
      </c>
      <c r="J67" s="108">
        <v>0.64370000000000005</v>
      </c>
      <c r="K67" s="108">
        <v>0.68689999999999996</v>
      </c>
      <c r="L67" s="108">
        <v>0.55476000000000003</v>
      </c>
      <c r="M67" s="108">
        <v>0.43432499999999996</v>
      </c>
      <c r="N67" s="108">
        <v>0.449405</v>
      </c>
      <c r="O67" s="84">
        <f t="shared" si="14"/>
        <v>7.194094999999999</v>
      </c>
      <c r="P67" s="109" t="s">
        <v>106</v>
      </c>
      <c r="Q67" s="110" t="s">
        <v>25</v>
      </c>
      <c r="R67" s="111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</row>
    <row r="68" spans="1:35" s="107" customFormat="1" ht="11.25" customHeight="1" x14ac:dyDescent="0.3">
      <c r="A68" s="114" t="s">
        <v>107</v>
      </c>
      <c r="B68" s="52" t="s">
        <v>108</v>
      </c>
      <c r="C68" s="108">
        <v>0</v>
      </c>
      <c r="D68" s="108">
        <v>0</v>
      </c>
      <c r="E68" s="108">
        <v>0</v>
      </c>
      <c r="F68" s="108">
        <v>0</v>
      </c>
      <c r="G68" s="108">
        <v>0.29631000000000002</v>
      </c>
      <c r="H68" s="108">
        <v>14.181385000000002</v>
      </c>
      <c r="I68" s="108">
        <v>29.722179999999998</v>
      </c>
      <c r="J68" s="108">
        <v>28.446840000000005</v>
      </c>
      <c r="K68" s="108">
        <v>22.27665</v>
      </c>
      <c r="L68" s="108">
        <v>13.674929999999998</v>
      </c>
      <c r="M68" s="108">
        <v>0.40598000000000001</v>
      </c>
      <c r="N68" s="108">
        <v>0</v>
      </c>
      <c r="O68" s="108">
        <f t="shared" si="14"/>
        <v>109.00427500000001</v>
      </c>
      <c r="P68" s="109" t="s">
        <v>88</v>
      </c>
      <c r="Q68" s="110" t="s">
        <v>32</v>
      </c>
      <c r="R68" s="110"/>
      <c r="S68" s="116"/>
      <c r="T68" s="116"/>
      <c r="U68" s="116"/>
      <c r="V68" s="116"/>
      <c r="W68" s="116"/>
      <c r="X68" s="116"/>
      <c r="Y68" s="116"/>
      <c r="Z68" s="117"/>
      <c r="AA68" s="117"/>
      <c r="AB68" s="117"/>
      <c r="AC68" s="112"/>
    </row>
    <row r="69" spans="1:35" s="107" customFormat="1" ht="13.5" x14ac:dyDescent="0.3">
      <c r="A69" s="114" t="s">
        <v>109</v>
      </c>
      <c r="B69" s="52" t="s">
        <v>110</v>
      </c>
      <c r="C69" s="108">
        <v>2.37263</v>
      </c>
      <c r="D69" s="108">
        <v>2.3791199999999999</v>
      </c>
      <c r="E69" s="108">
        <v>2.5590799999999998</v>
      </c>
      <c r="F69" s="108">
        <v>2.4843199999999999</v>
      </c>
      <c r="G69" s="108">
        <v>2.479552</v>
      </c>
      <c r="H69" s="108">
        <v>2.5222399999999996</v>
      </c>
      <c r="I69" s="108">
        <v>2.42178</v>
      </c>
      <c r="J69" s="108">
        <v>2.4610400000000001</v>
      </c>
      <c r="K69" s="108">
        <v>2.5823200000000002</v>
      </c>
      <c r="L69" s="108">
        <v>2.24925</v>
      </c>
      <c r="M69" s="108">
        <v>1.4416499999999999</v>
      </c>
      <c r="N69" s="108">
        <v>2.6453699999999998</v>
      </c>
      <c r="O69" s="84">
        <f t="shared" si="14"/>
        <v>28.598351999999998</v>
      </c>
      <c r="P69" s="109" t="s">
        <v>88</v>
      </c>
      <c r="Q69" s="103" t="s">
        <v>25</v>
      </c>
      <c r="R69" s="118"/>
      <c r="AC69" s="112"/>
    </row>
    <row r="70" spans="1:35" s="107" customFormat="1" ht="11.25" customHeight="1" x14ac:dyDescent="0.3">
      <c r="A70" s="52" t="s">
        <v>109</v>
      </c>
      <c r="B70" s="52" t="s">
        <v>111</v>
      </c>
      <c r="C70" s="119">
        <v>4.9895649999999998</v>
      </c>
      <c r="D70" s="119">
        <v>3.988515</v>
      </c>
      <c r="E70" s="119">
        <v>3.4631370000000001</v>
      </c>
      <c r="F70" s="119">
        <v>6.1145849999999999</v>
      </c>
      <c r="G70" s="119">
        <v>6.6680919999999997</v>
      </c>
      <c r="H70" s="119">
        <v>3.9574070000000003</v>
      </c>
      <c r="I70" s="119">
        <v>5.3413209999999998</v>
      </c>
      <c r="J70" s="119">
        <v>3.7119369999999998</v>
      </c>
      <c r="K70" s="119">
        <v>1.941762</v>
      </c>
      <c r="L70" s="119">
        <v>3.9597159999999998</v>
      </c>
      <c r="M70" s="119">
        <v>4.2973159999999995</v>
      </c>
      <c r="N70" s="119">
        <v>3.5254509999999999</v>
      </c>
      <c r="O70" s="108">
        <f t="shared" si="14"/>
        <v>51.958803999999994</v>
      </c>
      <c r="P70" s="109" t="s">
        <v>112</v>
      </c>
      <c r="Q70" s="110" t="s">
        <v>25</v>
      </c>
      <c r="R70" s="110"/>
      <c r="S70" s="116"/>
      <c r="T70" s="116"/>
      <c r="U70" s="120"/>
      <c r="V70" s="120"/>
      <c r="W70" s="120"/>
      <c r="X70" s="120"/>
      <c r="Y70" s="120"/>
      <c r="Z70" s="120"/>
      <c r="AA70" s="120"/>
      <c r="AB70" s="120"/>
      <c r="AC70" s="112"/>
    </row>
    <row r="71" spans="1:35" s="107" customFormat="1" ht="11.25" customHeight="1" x14ac:dyDescent="0.3">
      <c r="A71" s="52" t="s">
        <v>113</v>
      </c>
      <c r="B71" s="52" t="s">
        <v>114</v>
      </c>
      <c r="C71" s="108">
        <v>5.6759999999999991E-2</v>
      </c>
      <c r="D71" s="108">
        <v>6.6000000000000003E-2</v>
      </c>
      <c r="E71" s="108">
        <v>7.2000000000000008E-2</v>
      </c>
      <c r="F71" s="108">
        <v>6.1939000000000008E-2</v>
      </c>
      <c r="G71" s="108">
        <v>7.0415999999999992E-2</v>
      </c>
      <c r="H71" s="108">
        <v>7.1592000000000003E-2</v>
      </c>
      <c r="I71" s="108">
        <v>7.1927999999999992E-2</v>
      </c>
      <c r="J71" s="108">
        <v>5.7792000000000003E-2</v>
      </c>
      <c r="K71" s="108">
        <v>6.6600000000000006E-2</v>
      </c>
      <c r="L71" s="108">
        <v>7.0800000000000002E-2</v>
      </c>
      <c r="M71" s="108">
        <v>7.0800000000000002E-2</v>
      </c>
      <c r="N71" s="108">
        <v>5.9664000000000002E-2</v>
      </c>
      <c r="O71" s="84">
        <f t="shared" si="14"/>
        <v>0.79629099999999997</v>
      </c>
      <c r="P71" s="109" t="s">
        <v>115</v>
      </c>
      <c r="Q71" s="103" t="s">
        <v>25</v>
      </c>
      <c r="R71" s="103"/>
    </row>
    <row r="72" spans="1:35" s="107" customFormat="1" ht="11.25" customHeight="1" x14ac:dyDescent="0.3">
      <c r="A72" s="52" t="s">
        <v>116</v>
      </c>
      <c r="B72" s="52" t="s">
        <v>117</v>
      </c>
      <c r="C72" s="108">
        <v>0.38023000000000001</v>
      </c>
      <c r="D72" s="108">
        <v>0.29620999999999997</v>
      </c>
      <c r="E72" s="108">
        <v>0.33559</v>
      </c>
      <c r="F72" s="108">
        <v>0.33559</v>
      </c>
      <c r="G72" s="108">
        <v>0.35686000000000001</v>
      </c>
      <c r="H72" s="108">
        <v>0.35686000000000001</v>
      </c>
      <c r="I72" s="108">
        <v>0.31286000000000003</v>
      </c>
      <c r="J72" s="108">
        <v>0.3508</v>
      </c>
      <c r="K72" s="108">
        <v>0.34233999999999998</v>
      </c>
      <c r="L72" s="108">
        <v>0.30560999999999999</v>
      </c>
      <c r="M72" s="108">
        <v>0.28532000000000002</v>
      </c>
      <c r="N72" s="108">
        <v>0.27645999999999998</v>
      </c>
      <c r="O72" s="84">
        <f t="shared" si="14"/>
        <v>3.9347300000000005</v>
      </c>
      <c r="P72" s="121" t="s">
        <v>106</v>
      </c>
      <c r="Q72" s="121" t="s">
        <v>15</v>
      </c>
      <c r="R72" s="121"/>
      <c r="S72" s="79"/>
      <c r="T72" s="79"/>
      <c r="U72" s="79"/>
      <c r="V72" s="79"/>
      <c r="W72" s="79"/>
      <c r="X72" s="79"/>
      <c r="Y72" s="79"/>
      <c r="Z72" s="79"/>
      <c r="AA72" s="79"/>
      <c r="AB72" s="79"/>
    </row>
    <row r="73" spans="1:35" s="56" customFormat="1" ht="11.25" customHeight="1" x14ac:dyDescent="0.25">
      <c r="A73" s="122" t="s">
        <v>118</v>
      </c>
      <c r="B73" s="101"/>
      <c r="C73" s="91">
        <f>+SUM(C58:C72)</f>
        <v>16.667093999999999</v>
      </c>
      <c r="D73" s="91">
        <f t="shared" ref="D73:N73" si="15">+SUM(D58:D72)</f>
        <v>16.455289</v>
      </c>
      <c r="E73" s="91">
        <f t="shared" si="15"/>
        <v>18.019466000000001</v>
      </c>
      <c r="F73" s="91">
        <f t="shared" si="15"/>
        <v>20.266630999999997</v>
      </c>
      <c r="G73" s="91">
        <f t="shared" si="15"/>
        <v>30.225720999999997</v>
      </c>
      <c r="H73" s="91">
        <f t="shared" si="15"/>
        <v>54.708986000000003</v>
      </c>
      <c r="I73" s="91">
        <f t="shared" si="15"/>
        <v>75.256789999999995</v>
      </c>
      <c r="J73" s="91">
        <f t="shared" si="15"/>
        <v>70.959928000000033</v>
      </c>
      <c r="K73" s="91">
        <f t="shared" si="15"/>
        <v>70.369691999999986</v>
      </c>
      <c r="L73" s="91">
        <f t="shared" si="15"/>
        <v>58.79305999999999</v>
      </c>
      <c r="M73" s="91">
        <f t="shared" si="15"/>
        <v>24.699291999999996</v>
      </c>
      <c r="N73" s="91">
        <f t="shared" si="15"/>
        <v>23.560362000000001</v>
      </c>
      <c r="O73" s="91">
        <f>+SUM(O58:O72)</f>
        <v>479.98231099999998</v>
      </c>
      <c r="P73" s="109"/>
      <c r="Q73" s="102"/>
      <c r="R73" s="102"/>
    </row>
    <row r="74" spans="1:35" s="125" customFormat="1" ht="13.5" x14ac:dyDescent="0.25">
      <c r="A74" s="122"/>
      <c r="B74" s="123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124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3"/>
    </row>
    <row r="75" spans="1:35" s="125" customFormat="1" ht="12.75" x14ac:dyDescent="0.25">
      <c r="A75" s="126" t="s">
        <v>119</v>
      </c>
      <c r="B75" s="127"/>
      <c r="C75" s="91">
        <f>+C73+C55+C45</f>
        <v>55.253500368439788</v>
      </c>
      <c r="D75" s="91">
        <f t="shared" ref="D75:O75" si="16">+D73+D55+D45</f>
        <v>52.713148861124395</v>
      </c>
      <c r="E75" s="91">
        <f t="shared" si="16"/>
        <v>58.345372213034381</v>
      </c>
      <c r="F75" s="91">
        <f t="shared" si="16"/>
        <v>56.123613471947749</v>
      </c>
      <c r="G75" s="91">
        <f t="shared" si="16"/>
        <v>62.37637244767339</v>
      </c>
      <c r="H75" s="91">
        <f t="shared" si="16"/>
        <v>86.50558123033602</v>
      </c>
      <c r="I75" s="91">
        <f t="shared" si="16"/>
        <v>108.17227741476989</v>
      </c>
      <c r="J75" s="91">
        <f t="shared" si="16"/>
        <v>106.04632314242419</v>
      </c>
      <c r="K75" s="91">
        <f t="shared" si="16"/>
        <v>107.97432882000724</v>
      </c>
      <c r="L75" s="91">
        <f t="shared" si="16"/>
        <v>97.349460652956722</v>
      </c>
      <c r="M75" s="91">
        <f t="shared" si="16"/>
        <v>58.958109842871522</v>
      </c>
      <c r="N75" s="91">
        <f t="shared" si="16"/>
        <v>63.446325816096873</v>
      </c>
      <c r="O75" s="91">
        <f t="shared" si="16"/>
        <v>913.26441428168209</v>
      </c>
      <c r="P75" s="124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3"/>
    </row>
    <row r="76" spans="1:35" s="125" customFormat="1" ht="15" x14ac:dyDescent="0.25">
      <c r="A76" s="128"/>
      <c r="B76" s="129"/>
      <c r="C76" s="71"/>
      <c r="D76" s="71"/>
      <c r="E76" s="130"/>
      <c r="F76" s="130"/>
      <c r="G76" s="130"/>
      <c r="H76" s="131"/>
      <c r="I76" s="130"/>
      <c r="J76" s="71"/>
      <c r="K76" s="130"/>
      <c r="L76" s="71"/>
      <c r="M76" s="71"/>
      <c r="N76" s="71"/>
      <c r="O76" s="71"/>
      <c r="P76" s="71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3"/>
    </row>
    <row r="77" spans="1:35" s="125" customFormat="1" ht="13.5" customHeight="1" x14ac:dyDescent="0.25">
      <c r="A77" s="132" t="s">
        <v>120</v>
      </c>
      <c r="B77" s="132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3"/>
      <c r="Q77" s="56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3"/>
    </row>
    <row r="78" spans="1:35" s="125" customFormat="1" ht="14.25" customHeight="1" x14ac:dyDescent="0.25">
      <c r="A78" s="134" t="s">
        <v>121</v>
      </c>
      <c r="B78" s="107"/>
      <c r="P78" s="56"/>
      <c r="Q78" s="56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3"/>
    </row>
    <row r="79" spans="1:35" s="125" customFormat="1" ht="11.25" customHeight="1" x14ac:dyDescent="0.25">
      <c r="A79" s="132"/>
      <c r="B79" s="132"/>
      <c r="C79" s="135"/>
      <c r="D79" s="135"/>
      <c r="G79" s="135"/>
      <c r="H79" s="135"/>
      <c r="I79" s="135"/>
      <c r="J79" s="135"/>
      <c r="K79" s="135"/>
      <c r="L79" s="135"/>
      <c r="M79" s="135"/>
      <c r="N79" s="135"/>
      <c r="O79" s="135"/>
      <c r="P79" s="56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56"/>
      <c r="AD79" s="56"/>
      <c r="AE79" s="107"/>
      <c r="AF79" s="107"/>
      <c r="AG79" s="107"/>
      <c r="AH79" s="107"/>
      <c r="AI79" s="103"/>
    </row>
    <row r="80" spans="1:35" s="125" customFormat="1" ht="12" customHeight="1" x14ac:dyDescent="0.25">
      <c r="A80" s="132"/>
      <c r="B80" s="132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56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107"/>
      <c r="AD80" s="107"/>
      <c r="AE80" s="107"/>
      <c r="AF80" s="107"/>
      <c r="AG80" s="107"/>
      <c r="AH80" s="107"/>
      <c r="AI80" s="103"/>
    </row>
    <row r="81" spans="1:35" s="138" customFormat="1" ht="11.25" customHeight="1" x14ac:dyDescent="0.25">
      <c r="A81" s="136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7"/>
      <c r="Q81" s="56"/>
      <c r="R81" s="56"/>
      <c r="S81" s="77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102"/>
    </row>
    <row r="82" spans="1:35" s="138" customFormat="1" ht="14.25" customHeight="1" x14ac:dyDescent="0.25">
      <c r="A82" s="5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9"/>
      <c r="O82" s="139"/>
      <c r="P82" s="137"/>
      <c r="Q82" s="56"/>
      <c r="R82" s="56"/>
      <c r="S82" s="77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102"/>
    </row>
    <row r="83" spans="1:35" s="138" customFormat="1" ht="11.1" customHeight="1" x14ac:dyDescent="0.25">
      <c r="A83" s="107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140"/>
      <c r="O83" s="107"/>
      <c r="P83" s="77"/>
      <c r="Q83" s="56"/>
      <c r="R83" s="141"/>
      <c r="S83" s="77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102"/>
    </row>
    <row r="84" spans="1:35" s="138" customFormat="1" ht="11.1" customHeight="1" x14ac:dyDescent="0.25">
      <c r="A84" s="107"/>
      <c r="B84" s="107"/>
      <c r="C84" s="142"/>
      <c r="D84" s="142"/>
      <c r="E84" s="142"/>
      <c r="F84" s="142"/>
      <c r="G84" s="142"/>
      <c r="H84" s="142"/>
      <c r="I84" s="143"/>
      <c r="J84" s="142"/>
      <c r="K84" s="142"/>
      <c r="L84" s="142"/>
      <c r="M84" s="142"/>
      <c r="N84" s="142"/>
      <c r="O84" s="107"/>
      <c r="P84" s="77"/>
      <c r="Q84" s="56"/>
      <c r="R84" s="56"/>
      <c r="S84" s="77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102"/>
    </row>
    <row r="85" spans="1:35" s="138" customFormat="1" ht="11.1" customHeight="1" x14ac:dyDescent="0.25">
      <c r="A85" s="107"/>
      <c r="B85" s="107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07"/>
      <c r="P85" s="56"/>
      <c r="Q85" s="56"/>
      <c r="R85" s="56"/>
      <c r="S85" s="77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102"/>
    </row>
    <row r="86" spans="1:35" s="138" customFormat="1" ht="11.1" customHeight="1" x14ac:dyDescent="0.25">
      <c r="A86" s="107"/>
      <c r="B86" s="107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07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102"/>
    </row>
    <row r="87" spans="1:35" s="138" customFormat="1" ht="9" customHeight="1" x14ac:dyDescent="0.25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56"/>
      <c r="Q87" s="56"/>
      <c r="R87" s="56"/>
      <c r="S87" s="77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102"/>
    </row>
    <row r="88" spans="1:35" s="138" customFormat="1" ht="13.5" customHeight="1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56"/>
      <c r="Q88" s="56"/>
      <c r="R88" s="56"/>
      <c r="S88" s="77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102"/>
    </row>
    <row r="89" spans="1:35" s="138" customFormat="1" ht="21" customHeight="1" x14ac:dyDescent="0.25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56"/>
      <c r="Q89" s="56"/>
      <c r="R89" s="56"/>
      <c r="S89" s="77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102"/>
    </row>
    <row r="90" spans="1:35" s="138" customFormat="1" ht="13.5" customHeight="1" x14ac:dyDescent="0.25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102"/>
    </row>
    <row r="91" spans="1:35" s="138" customFormat="1" ht="8.25" customHeight="1" x14ac:dyDescent="0.25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102"/>
    </row>
    <row r="92" spans="1:35" s="138" customFormat="1" ht="9.75" customHeight="1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102"/>
    </row>
    <row r="93" spans="1:35" s="138" customFormat="1" ht="13.5" customHeight="1" x14ac:dyDescent="0.25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102"/>
    </row>
    <row r="94" spans="1:35" s="138" customFormat="1" ht="13.5" customHeight="1" x14ac:dyDescent="0.25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102"/>
    </row>
    <row r="95" spans="1:35" s="138" customFormat="1" ht="13.5" customHeight="1" x14ac:dyDescent="0.2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44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102"/>
    </row>
    <row r="96" spans="1:35" s="138" customFormat="1" ht="13.5" customHeight="1" x14ac:dyDescent="0.25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35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102"/>
    </row>
    <row r="97" spans="1:35" s="138" customFormat="1" ht="13.5" customHeight="1" x14ac:dyDescent="0.2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45"/>
      <c r="Q97" s="14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102"/>
    </row>
    <row r="98" spans="1:35" s="149" customFormat="1" ht="17.25" customHeight="1" x14ac:dyDescent="0.2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47"/>
      <c r="Q98" s="35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8"/>
    </row>
    <row r="99" spans="1:35" ht="9.75" customHeight="1" x14ac:dyDescent="0.25"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Q99" s="145"/>
    </row>
    <row r="100" spans="1:35" ht="12" customHeight="1" x14ac:dyDescent="0.25">
      <c r="Q100" s="147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</row>
    <row r="101" spans="1:35" ht="29.25" customHeight="1" x14ac:dyDescent="0.25">
      <c r="R101" s="147"/>
      <c r="S101" s="147"/>
      <c r="T101" s="147"/>
      <c r="U101" s="147"/>
      <c r="V101" s="147"/>
      <c r="W101" s="147"/>
      <c r="X101" s="147"/>
      <c r="Y101" s="147"/>
      <c r="Z101" s="147"/>
      <c r="AA101" s="147"/>
    </row>
    <row r="102" spans="1:35" ht="12" customHeight="1" x14ac:dyDescent="0.25"/>
    <row r="103" spans="1:35" ht="36.75" customHeight="1" x14ac:dyDescent="0.25"/>
    <row r="104" spans="1:35" ht="33.75" customHeight="1" x14ac:dyDescent="0.25"/>
    <row r="107" spans="1:35" x14ac:dyDescent="0.25">
      <c r="A107" s="106"/>
    </row>
    <row r="108" spans="1:35" x14ac:dyDescent="0.25">
      <c r="A108" s="106"/>
      <c r="B108" s="106"/>
    </row>
    <row r="109" spans="1:35" x14ac:dyDescent="0.25">
      <c r="A109" s="106"/>
      <c r="B109" s="106"/>
    </row>
    <row r="110" spans="1:35" x14ac:dyDescent="0.25">
      <c r="A110" s="106"/>
      <c r="B110" s="106"/>
    </row>
    <row r="111" spans="1:35" x14ac:dyDescent="0.25">
      <c r="A111" s="106"/>
      <c r="B111" s="106"/>
    </row>
    <row r="112" spans="1:35" x14ac:dyDescent="0.25">
      <c r="A112" s="106"/>
      <c r="B112" s="106"/>
    </row>
    <row r="113" spans="1:35" x14ac:dyDescent="0.25">
      <c r="A113" s="106"/>
      <c r="B113" s="106"/>
    </row>
    <row r="114" spans="1:35" s="107" customFormat="1" x14ac:dyDescent="0.25">
      <c r="A114" s="106"/>
      <c r="B114" s="106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6"/>
    </row>
    <row r="115" spans="1:35" s="107" customFormat="1" x14ac:dyDescent="0.25">
      <c r="A115" s="106"/>
      <c r="B115" s="106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6"/>
    </row>
    <row r="116" spans="1:35" s="107" customFormat="1" x14ac:dyDescent="0.25">
      <c r="A116" s="106"/>
      <c r="B116" s="106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6"/>
    </row>
    <row r="117" spans="1:35" s="107" customFormat="1" x14ac:dyDescent="0.25">
      <c r="A117" s="106"/>
      <c r="B117" s="106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6"/>
    </row>
    <row r="118" spans="1:35" s="107" customFormat="1" x14ac:dyDescent="0.25">
      <c r="A118" s="106"/>
      <c r="B118" s="106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6"/>
    </row>
    <row r="119" spans="1:35" s="107" customFormat="1" x14ac:dyDescent="0.25">
      <c r="B119" s="106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6"/>
    </row>
  </sheetData>
  <mergeCells count="6">
    <mergeCell ref="C86:N86"/>
    <mergeCell ref="A1:O1"/>
    <mergeCell ref="A2:O2"/>
    <mergeCell ref="A3:O3"/>
    <mergeCell ref="C4:N4"/>
    <mergeCell ref="C85:N85"/>
  </mergeCells>
  <printOptions horizontalCentered="1"/>
  <pageMargins left="0.78740157480314965" right="0.78740157480314965" top="0.9055118110236221" bottom="0.78740157480314965" header="0.59055118110236227" footer="0.59055118110236227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GB SIN 2021</vt:lpstr>
      <vt:lpstr>GB SA 2021</vt:lpstr>
      <vt:lpstr>'GB SA 2021'!Área_de_impresión</vt:lpstr>
      <vt:lpstr>'GB SIN 2021'!Área_de_impresión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2022-09-21T18:46:14Z</dcterms:modified>
</cp:coreProperties>
</file>